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768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<sst xmlns="http://schemas.openxmlformats.org/spreadsheetml/2006/main" count="125" uniqueCount="81">
  <si>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</si>
  <si>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</si>
  <si>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</si>
  <si>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</si>
  <si>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</si>
  <si>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</si>
  <si>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</si>
  <si>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</si>
  <si>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Devojcice- naranzasti nivo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</si>
  <si>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</si>
  <si>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</si>
  <si>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</si>
  <si>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</si>
  <si>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</si>
  <si>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</si>
  <si>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</si>
  <si>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</si>
  <si>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</si>
  <si>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</si>
  <si>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ZAGORAC</t>
  </si>
  <si>
    <t>MILICA</t>
  </si>
  <si>
    <t>REK</t>
  </si>
  <si>
    <t>Umpire</t>
  </si>
  <si>
    <t>BYE</t>
  </si>
  <si>
    <t>MARIC</t>
  </si>
  <si>
    <t>BAJIC</t>
  </si>
  <si>
    <t>MARTA</t>
  </si>
  <si>
    <t>DJU</t>
  </si>
  <si>
    <t>4--2</t>
  </si>
  <si>
    <t>DUNJA</t>
  </si>
  <si>
    <t>JEC</t>
  </si>
  <si>
    <t>4--0</t>
  </si>
  <si>
    <t>4--3</t>
  </si>
  <si>
    <t>GALIN</t>
  </si>
  <si>
    <t>ANDREA NOA</t>
  </si>
  <si>
    <t>WS</t>
  </si>
  <si>
    <t>SARSON</t>
  </si>
  <si>
    <t>SANKOVIC</t>
  </si>
  <si>
    <t>ANDJELA</t>
  </si>
  <si>
    <t>ANJA</t>
  </si>
  <si>
    <t>TIP</t>
  </si>
  <si>
    <t>4--1</t>
  </si>
  <si>
    <t xml:space="preserve">VASIC </t>
  </si>
  <si>
    <t>ELA</t>
  </si>
  <si>
    <t>VASIC</t>
  </si>
  <si>
    <t>ILIC</t>
  </si>
  <si>
    <t>MARIJANA</t>
  </si>
  <si>
    <t>KRU</t>
  </si>
  <si>
    <t>MISCEVIC</t>
  </si>
  <si>
    <t>MAJA</t>
  </si>
  <si>
    <t>SMC</t>
  </si>
  <si>
    <t>NIKOLIC</t>
  </si>
  <si>
    <t>STOSIC</t>
  </si>
  <si>
    <t>TIJANA</t>
  </si>
  <si>
    <t>SLA</t>
  </si>
  <si>
    <t>IVA</t>
  </si>
  <si>
    <t>JAKOVLJEVIC</t>
  </si>
  <si>
    <t>NINA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</si>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</sst>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ADAWAXGC\formulari%20vrhovnih%20sudija%20ts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  <sheetName val="formulari vrhovnih sudija tss 2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18/10/2014</v>
          </cell>
          <cell r="C10" t="str">
            <v>Beograd,TK Ekovel</v>
          </cell>
          <cell r="E10" t="str">
            <v>Petrovic Sara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  <cell r="B7" t="str">
            <v>NOSOVA</v>
          </cell>
          <cell r="C7" t="str">
            <v>OLGA</v>
          </cell>
          <cell r="D7" t="str">
            <v>GM8</v>
          </cell>
          <cell r="E7" t="str">
            <v>07.01.2001</v>
          </cell>
          <cell r="H7">
            <v>7</v>
          </cell>
          <cell r="O7" t="str">
            <v>DA</v>
          </cell>
        </row>
        <row r="8">
          <cell r="A8">
            <v>2</v>
          </cell>
          <cell r="B8" t="str">
            <v>DUKIĆ</v>
          </cell>
          <cell r="C8" t="str">
            <v>KATARINA</v>
          </cell>
          <cell r="D8" t="str">
            <v>HAR</v>
          </cell>
          <cell r="E8" t="str">
            <v>29.09.2000</v>
          </cell>
          <cell r="H8">
            <v>11</v>
          </cell>
          <cell r="O8" t="str">
            <v>DA</v>
          </cell>
        </row>
        <row r="9">
          <cell r="A9">
            <v>3</v>
          </cell>
          <cell r="B9" t="str">
            <v>BADNJAR</v>
          </cell>
          <cell r="C9" t="str">
            <v>JOVANA</v>
          </cell>
          <cell r="D9" t="str">
            <v>CZ</v>
          </cell>
          <cell r="E9" t="str">
            <v>06.09.2001</v>
          </cell>
          <cell r="H9">
            <v>12</v>
          </cell>
          <cell r="O9" t="str">
            <v>DA</v>
          </cell>
        </row>
        <row r="10">
          <cell r="A10">
            <v>4</v>
          </cell>
          <cell r="B10" t="str">
            <v>TODOROVIĆ</v>
          </cell>
          <cell r="C10" t="str">
            <v>ANĐELA</v>
          </cell>
          <cell r="D10" t="str">
            <v>TPC</v>
          </cell>
          <cell r="E10" t="str">
            <v>03.07.2000</v>
          </cell>
          <cell r="H10">
            <v>16</v>
          </cell>
          <cell r="O10" t="str">
            <v>DA</v>
          </cell>
        </row>
        <row r="11">
          <cell r="A11">
            <v>5</v>
          </cell>
          <cell r="B11" t="str">
            <v>REPINA</v>
          </cell>
          <cell r="C11" t="str">
            <v>EKATARINA</v>
          </cell>
          <cell r="D11" t="str">
            <v>CZ</v>
          </cell>
          <cell r="E11" t="str">
            <v>25.03.2001</v>
          </cell>
          <cell r="H11">
            <v>24</v>
          </cell>
          <cell r="O11" t="str">
            <v>DA</v>
          </cell>
        </row>
        <row r="12">
          <cell r="A12">
            <v>6</v>
          </cell>
          <cell r="B12" t="str">
            <v>MAKSIMOVIĆ</v>
          </cell>
          <cell r="C12" t="str">
            <v>SIMONA</v>
          </cell>
          <cell r="D12" t="str">
            <v>GM8</v>
          </cell>
          <cell r="E12" t="str">
            <v>19.07.2000</v>
          </cell>
          <cell r="H12">
            <v>26</v>
          </cell>
          <cell r="O12" t="str">
            <v>DA</v>
          </cell>
        </row>
        <row r="13">
          <cell r="A13">
            <v>7</v>
          </cell>
          <cell r="B13" t="str">
            <v>KOVAČ</v>
          </cell>
          <cell r="C13" t="str">
            <v>JELENA</v>
          </cell>
          <cell r="D13" t="str">
            <v>AGR</v>
          </cell>
          <cell r="E13" t="str">
            <v>02.11.2001</v>
          </cell>
          <cell r="H13">
            <v>33</v>
          </cell>
          <cell r="O13" t="str">
            <v>DA</v>
          </cell>
        </row>
        <row r="14">
          <cell r="A14">
            <v>8</v>
          </cell>
          <cell r="B14" t="str">
            <v>GEMOVIĆ</v>
          </cell>
          <cell r="C14" t="str">
            <v>ELENA</v>
          </cell>
          <cell r="D14" t="str">
            <v>STA</v>
          </cell>
          <cell r="E14" t="str">
            <v>19.07.2000</v>
          </cell>
          <cell r="H14">
            <v>34</v>
          </cell>
          <cell r="O14" t="str">
            <v>DA</v>
          </cell>
        </row>
        <row r="15">
          <cell r="A15">
            <v>9</v>
          </cell>
          <cell r="B15" t="str">
            <v>GUTIĆ</v>
          </cell>
          <cell r="C15" t="str">
            <v>ANASTASIJA</v>
          </cell>
          <cell r="D15" t="str">
            <v>OLI</v>
          </cell>
          <cell r="E15" t="str">
            <v>25.05.2001</v>
          </cell>
          <cell r="H15">
            <v>36</v>
          </cell>
          <cell r="O15" t="str">
            <v>DA</v>
          </cell>
        </row>
        <row r="16">
          <cell r="A16">
            <v>10</v>
          </cell>
          <cell r="B16" t="str">
            <v>VUČKOVIĆ</v>
          </cell>
          <cell r="C16" t="str">
            <v>MIA</v>
          </cell>
          <cell r="D16" t="str">
            <v>PAR</v>
          </cell>
          <cell r="E16" t="str">
            <v>15.11.2001</v>
          </cell>
          <cell r="H16">
            <v>42</v>
          </cell>
          <cell r="O16" t="str">
            <v>DA</v>
          </cell>
        </row>
        <row r="17">
          <cell r="A17">
            <v>11</v>
          </cell>
          <cell r="B17" t="str">
            <v>OSTOJIĆ</v>
          </cell>
          <cell r="C17" t="str">
            <v>NAĐA</v>
          </cell>
          <cell r="D17" t="str">
            <v>HAR</v>
          </cell>
          <cell r="E17" t="str">
            <v>06.09.2000</v>
          </cell>
          <cell r="H17">
            <v>43</v>
          </cell>
          <cell r="O17" t="str">
            <v>DA</v>
          </cell>
        </row>
        <row r="18">
          <cell r="A18">
            <v>12</v>
          </cell>
          <cell r="B18" t="str">
            <v>SAVIĆ</v>
          </cell>
          <cell r="C18" t="str">
            <v>SOFIJA</v>
          </cell>
          <cell r="D18" t="str">
            <v>TRI</v>
          </cell>
          <cell r="E18" t="str">
            <v>04.06.2000</v>
          </cell>
          <cell r="H18">
            <v>55</v>
          </cell>
          <cell r="O18" t="str">
            <v>DA</v>
          </cell>
        </row>
        <row r="19">
          <cell r="A19">
            <v>13</v>
          </cell>
          <cell r="B19" t="str">
            <v>JAKŠIĆ</v>
          </cell>
          <cell r="C19" t="str">
            <v>ANASTASIJA</v>
          </cell>
          <cell r="D19" t="str">
            <v>WIN</v>
          </cell>
          <cell r="E19" t="str">
            <v>01.07.2000</v>
          </cell>
          <cell r="H19">
            <v>61</v>
          </cell>
          <cell r="O19" t="str">
            <v>DA</v>
          </cell>
        </row>
        <row r="20">
          <cell r="A20">
            <v>14</v>
          </cell>
          <cell r="B20" t="str">
            <v>POZNANOVIĆ</v>
          </cell>
          <cell r="C20" t="str">
            <v>ANASTASIJA</v>
          </cell>
          <cell r="D20" t="str">
            <v>PAR</v>
          </cell>
          <cell r="E20" t="str">
            <v>10.05.2001</v>
          </cell>
          <cell r="H20">
            <v>65</v>
          </cell>
          <cell r="O20" t="str">
            <v>DA</v>
          </cell>
        </row>
        <row r="21">
          <cell r="A21">
            <v>15</v>
          </cell>
          <cell r="B21" t="str">
            <v>ŽIVKOVIĆ</v>
          </cell>
          <cell r="C21" t="str">
            <v>ANA</v>
          </cell>
          <cell r="D21" t="str">
            <v>PRV</v>
          </cell>
          <cell r="E21" t="str">
            <v>04.03.2001</v>
          </cell>
          <cell r="H21">
            <v>66</v>
          </cell>
          <cell r="O21" t="str">
            <v>DA</v>
          </cell>
        </row>
        <row r="22">
          <cell r="A22">
            <v>16</v>
          </cell>
          <cell r="B22" t="str">
            <v>JOKSOVIĆ</v>
          </cell>
          <cell r="C22" t="str">
            <v>DOROTEJA</v>
          </cell>
          <cell r="D22" t="str">
            <v>TRI</v>
          </cell>
          <cell r="E22" t="str">
            <v>24.06.2000</v>
          </cell>
          <cell r="H22">
            <v>71</v>
          </cell>
          <cell r="O22" t="str">
            <v>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31" sqref="N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1" customWidth="1"/>
    <col min="10" max="10" width="10.7109375" style="0" customWidth="1"/>
    <col min="11" max="11" width="1.7109375" style="131" customWidth="1"/>
    <col min="12" max="12" width="10.7109375" style="0" customWidth="1"/>
    <col min="13" max="13" width="1.7109375" style="132" customWidth="1"/>
    <col min="14" max="14" width="10.7109375" style="0" customWidth="1"/>
    <col min="15" max="15" width="1.7109375" style="131" customWidth="1"/>
    <col min="16" max="16" width="10.7109375" style="0" customWidth="1"/>
    <col min="17" max="17" width="1.7109375" style="132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3" t="str">
        <f>'[1]PODESAVANJE'!$A$10</f>
        <v>18/10/2014</v>
      </c>
      <c r="B4" s="133"/>
      <c r="C4" s="133"/>
      <c r="D4" s="17"/>
      <c r="E4" s="17"/>
      <c r="F4" s="17" t="str">
        <f>'[1]PODESAVANJE'!$C$10</f>
        <v>Beograd,TK Ekovel</v>
      </c>
      <c r="G4" s="18"/>
      <c r="H4" s="17"/>
      <c r="I4" s="19"/>
      <c r="J4" s="20" t="s">
        <v>8</v>
      </c>
      <c r="K4" s="19"/>
      <c r="L4" s="21"/>
      <c r="M4" s="19"/>
      <c r="N4" s="17"/>
      <c r="O4" s="19"/>
      <c r="P4" s="17"/>
      <c r="Q4" s="22" t="str">
        <f>'[1]PODESAVANJE'!$E$10</f>
        <v>Petrovic Sara</v>
      </c>
    </row>
    <row r="5" spans="1:17" s="16" customFormat="1" ht="9.75">
      <c r="A5" s="24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/>
      <c r="H5" s="26" t="s">
        <v>14</v>
      </c>
      <c r="I5" s="26"/>
      <c r="J5" s="25" t="s">
        <v>15</v>
      </c>
      <c r="K5" s="27"/>
      <c r="L5" s="25" t="s">
        <v>16</v>
      </c>
      <c r="M5" s="27"/>
      <c r="N5" s="25" t="s">
        <v>17</v>
      </c>
      <c r="O5" s="27"/>
      <c r="P5" s="25" t="s">
        <v>18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IF($D7="","",VLOOKUP($D7,'[1]DEVOJCICE GT PRIPREMA'!$A$7:$P$22,15))</f>
      </c>
      <c r="C7" s="37">
        <f>IF($D7="","",VLOOKUP($D7,'[1]DEVOJCICE GT PRIPREMA'!$A$7:$P$22,16))</f>
      </c>
      <c r="D7" s="38"/>
      <c r="E7" s="39" t="s">
        <v>19</v>
      </c>
      <c r="F7" s="39" t="s">
        <v>20</v>
      </c>
      <c r="G7" s="39"/>
      <c r="H7" s="39" t="s">
        <v>21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MILICA ZAGORAC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22</v>
      </c>
      <c r="I8" s="54"/>
      <c r="J8" s="55" t="s">
        <v>19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IF($D9="","",VLOOKUP($D9,'[1]DEVOJCICE GT PRIPREMA'!$A$7:$P$22,15))</f>
      </c>
      <c r="C9" s="37">
        <f>IF($D9="","",VLOOKUP($D9,'[1]DEVOJCICE GT PRIPREMA'!$A$7:$P$22,16))</f>
      </c>
      <c r="D9" s="38"/>
      <c r="E9" s="37" t="s">
        <v>23</v>
      </c>
      <c r="F9" s="37">
        <f>IF($D9="","",VLOOKUP($D9,'[1]DEVOJCICE GT PRIPREMA'!$A$7:$P$22,3))</f>
      </c>
      <c r="G9" s="37"/>
      <c r="H9" s="37">
        <f>IF($D9="","",VLOOKUP($D9,'[1]DEVOJCICE GT PRIPREMA'!$A$7:$P$22,4))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MARTA BAJIC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22</v>
      </c>
      <c r="K10" s="60"/>
      <c r="L10" s="55" t="s">
        <v>24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DUNJA MARIC</v>
      </c>
    </row>
    <row r="11" spans="1:22" s="47" customFormat="1" ht="9" customHeight="1">
      <c r="A11" s="49">
        <v>3</v>
      </c>
      <c r="B11" s="37">
        <f>IF($D11="","",VLOOKUP($D11,'[1]DEVOJCICE GT PRIPREMA'!$A$7:$P$22,15))</f>
      </c>
      <c r="C11" s="37">
        <f>IF($D11="","",VLOOKUP($D11,'[1]DEVOJCICE GT PRIPREMA'!$A$7:$P$22,16))</f>
      </c>
      <c r="D11" s="38"/>
      <c r="E11" s="37" t="s">
        <v>25</v>
      </c>
      <c r="F11" s="37" t="s">
        <v>26</v>
      </c>
      <c r="G11" s="37"/>
      <c r="H11" s="37" t="s">
        <v>27</v>
      </c>
      <c r="I11" s="40"/>
      <c r="J11" s="41"/>
      <c r="K11" s="63"/>
      <c r="L11" s="41" t="s">
        <v>28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BYE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22</v>
      </c>
      <c r="I12" s="54"/>
      <c r="J12" s="55" t="s">
        <v>24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ANDREA NOA GALIN</v>
      </c>
    </row>
    <row r="13" spans="1:22" s="47" customFormat="1" ht="9" customHeight="1">
      <c r="A13" s="49">
        <v>4</v>
      </c>
      <c r="B13" s="37">
        <f>IF($D13="","",VLOOKUP($D13,'[1]DEVOJCICE GT PRIPREMA'!$A$7:$P$22,15))</f>
      </c>
      <c r="C13" s="37">
        <f>IF($D13="","",VLOOKUP($D13,'[1]DEVOJCICE GT PRIPREMA'!$A$7:$P$22,16))</f>
      </c>
      <c r="D13" s="38"/>
      <c r="E13" s="37" t="s">
        <v>24</v>
      </c>
      <c r="F13" s="37" t="s">
        <v>29</v>
      </c>
      <c r="G13" s="37"/>
      <c r="H13" s="37" t="s">
        <v>30</v>
      </c>
      <c r="I13" s="66"/>
      <c r="J13" s="41" t="s">
        <v>31</v>
      </c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ANDJELA SANKOVIC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22</v>
      </c>
      <c r="M14" s="60"/>
      <c r="N14" s="55" t="s">
        <v>24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ANJA SARSON</v>
      </c>
    </row>
    <row r="15" spans="1:22" s="47" customFormat="1" ht="9" customHeight="1">
      <c r="A15" s="36">
        <v>5</v>
      </c>
      <c r="B15" s="37">
        <f>IF($D15="","",VLOOKUP($D15,'[1]DEVOJCICE GT PRIPREMA'!$A$7:$P$22,15))</f>
      </c>
      <c r="C15" s="37">
        <f>IF($D15="","",VLOOKUP($D15,'[1]DEVOJCICE GT PRIPREMA'!$A$7:$P$22,16))</f>
      </c>
      <c r="D15" s="38"/>
      <c r="E15" s="39" t="s">
        <v>23</v>
      </c>
      <c r="F15" s="39">
        <f>IF($D15="","",VLOOKUP($D15,'[1]DEVOJCICE GT PRIPREMA'!$A$7:$P$22,3))</f>
      </c>
      <c r="G15" s="39"/>
      <c r="H15" s="39">
        <f>IF($D15="","",VLOOKUP($D15,'[1]DEVOJCICE GT PRIPREMA'!$A$7:$P$22,4))</f>
      </c>
      <c r="I15" s="68"/>
      <c r="J15" s="41"/>
      <c r="K15" s="41"/>
      <c r="L15" s="41"/>
      <c r="M15" s="64"/>
      <c r="N15" s="41" t="s">
        <v>32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ELA VASIC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22</v>
      </c>
      <c r="I16" s="54"/>
      <c r="J16" s="55" t="s">
        <v>33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BYE</v>
      </c>
    </row>
    <row r="17" spans="1:22" s="47" customFormat="1" ht="9" customHeight="1">
      <c r="A17" s="49">
        <v>6</v>
      </c>
      <c r="B17" s="37">
        <f>IF($D17="","",VLOOKUP($D17,'[1]DEVOJCICE GT PRIPREMA'!$A$7:$P$22,15))</f>
      </c>
      <c r="C17" s="37">
        <f>IF($D17="","",VLOOKUP($D17,'[1]DEVOJCICE GT PRIPREMA'!$A$7:$P$22,16))</f>
      </c>
      <c r="D17" s="38"/>
      <c r="E17" s="37" t="s">
        <v>33</v>
      </c>
      <c r="F17" s="37" t="s">
        <v>34</v>
      </c>
      <c r="G17" s="37"/>
      <c r="H17" s="37" t="s">
        <v>35</v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MARIJANA ILIC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22</v>
      </c>
      <c r="K18" s="60"/>
      <c r="L18" s="55" t="s">
        <v>36</v>
      </c>
      <c r="M18" s="70"/>
      <c r="N18" s="62"/>
      <c r="O18" s="64"/>
      <c r="P18" s="44"/>
      <c r="Q18" s="45"/>
      <c r="R18" s="46"/>
      <c r="V18" s="56" t="str">
        <f>F$29&amp;" "&amp;E$29</f>
        <v>MAJA MISCEVIC</v>
      </c>
    </row>
    <row r="19" spans="1:22" s="47" customFormat="1" ht="9" customHeight="1">
      <c r="A19" s="49">
        <v>7</v>
      </c>
      <c r="B19" s="37">
        <f>IF($D19="","",VLOOKUP($D19,'[1]DEVOJCICE GT PRIPREMA'!$A$7:$P$22,15))</f>
      </c>
      <c r="C19" s="37">
        <f>IF($D19="","",VLOOKUP($D19,'[1]DEVOJCICE GT PRIPREMA'!$A$7:$P$22,16))</f>
      </c>
      <c r="D19" s="38"/>
      <c r="E19" s="37" t="s">
        <v>37</v>
      </c>
      <c r="F19" s="37" t="s">
        <v>38</v>
      </c>
      <c r="G19" s="37"/>
      <c r="H19" s="37" t="s">
        <v>27</v>
      </c>
      <c r="I19" s="40"/>
      <c r="J19" s="41"/>
      <c r="K19" s="63"/>
      <c r="L19" s="41" t="s">
        <v>28</v>
      </c>
      <c r="M19" s="62"/>
      <c r="N19" s="62"/>
      <c r="O19" s="64"/>
      <c r="P19" s="44"/>
      <c r="Q19" s="45"/>
      <c r="R19" s="46"/>
      <c r="V19" s="56" t="str">
        <f>F$31&amp;" "&amp;E$31</f>
        <v>TIJANA STOSIC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22</v>
      </c>
      <c r="I20" s="54"/>
      <c r="J20" s="55" t="s">
        <v>36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IVA NIKOLIC</v>
      </c>
    </row>
    <row r="21" spans="1:22" s="47" customFormat="1" ht="9" customHeight="1">
      <c r="A21" s="49">
        <v>8</v>
      </c>
      <c r="B21" s="37">
        <f>IF($D21="","",VLOOKUP($D21,'[1]DEVOJCICE GT PRIPREMA'!$A$7:$P$22,15))</f>
      </c>
      <c r="C21" s="37">
        <f>IF($D21="","",VLOOKUP($D21,'[1]DEVOJCICE GT PRIPREMA'!$A$7:$P$22,16))</f>
      </c>
      <c r="D21" s="38"/>
      <c r="E21" s="37" t="s">
        <v>36</v>
      </c>
      <c r="F21" s="37" t="s">
        <v>39</v>
      </c>
      <c r="G21" s="37"/>
      <c r="H21" s="37" t="s">
        <v>40</v>
      </c>
      <c r="I21" s="66"/>
      <c r="J21" s="41" t="s">
        <v>41</v>
      </c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22</v>
      </c>
      <c r="O22" s="60"/>
      <c r="P22" s="55" t="s">
        <v>24</v>
      </c>
      <c r="Q22" s="61"/>
      <c r="R22" s="46"/>
      <c r="V22" s="56" t="str">
        <f>F$37&amp;" "&amp;E$37</f>
        <v>NINA JAKOVLJEVIC</v>
      </c>
    </row>
    <row r="23" spans="1:22" s="47" customFormat="1" ht="9" customHeight="1">
      <c r="A23" s="49">
        <v>9</v>
      </c>
      <c r="B23" s="37">
        <f>IF($D23="","",VLOOKUP($D23,'[1]DEVOJCICE GT PRIPREMA'!$A$7:$P$22,15))</f>
      </c>
      <c r="C23" s="37">
        <f>IF($D23="","",VLOOKUP($D23,'[1]DEVOJCICE GT PRIPREMA'!$A$7:$P$22,16))</f>
      </c>
      <c r="D23" s="38"/>
      <c r="E23" s="37" t="s">
        <v>42</v>
      </c>
      <c r="F23" s="37" t="s">
        <v>43</v>
      </c>
      <c r="G23" s="37"/>
      <c r="H23" s="37" t="s">
        <v>30</v>
      </c>
      <c r="I23" s="40"/>
      <c r="J23" s="41"/>
      <c r="K23" s="41"/>
      <c r="L23" s="41"/>
      <c r="M23" s="62"/>
      <c r="N23" s="41"/>
      <c r="O23" s="64"/>
      <c r="P23" s="41" t="s">
        <v>28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22</v>
      </c>
      <c r="I24" s="54"/>
      <c r="J24" s="55" t="s">
        <v>44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IF($D25="","",VLOOKUP($D25,'[1]DEVOJCICE GT PRIPREMA'!$A$7:$P$22,15))</f>
      </c>
      <c r="C25" s="37">
        <f>IF($D25="","",VLOOKUP($D25,'[1]DEVOJCICE GT PRIPREMA'!$A$7:$P$22,16))</f>
      </c>
      <c r="D25" s="38"/>
      <c r="E25" s="37" t="s">
        <v>23</v>
      </c>
      <c r="F25" s="37">
        <f>IF($D25="","",VLOOKUP($D25,'[1]DEVOJCICE GT PRIPREMA'!$A$7:$P$22,3))</f>
      </c>
      <c r="G25" s="37"/>
      <c r="H25" s="37">
        <f>IF($D25="","",VLOOKUP($D25,'[1]DEVOJCICE GT PRIPREMA'!$A$7:$P$22,4))</f>
      </c>
      <c r="I25" s="57"/>
      <c r="J25" s="41"/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22</v>
      </c>
      <c r="K26" s="60"/>
      <c r="L26" s="55" t="s">
        <v>44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IF($D27="","",VLOOKUP($D27,'[1]DEVOJCICE GT PRIPREMA'!$A$7:$P$22,15))</f>
      </c>
      <c r="C27" s="37">
        <f>IF($D27="","",VLOOKUP($D27,'[1]DEVOJCICE GT PRIPREMA'!$A$7:$P$22,16))</f>
      </c>
      <c r="D27" s="38"/>
      <c r="E27" s="37" t="s">
        <v>45</v>
      </c>
      <c r="F27" s="37" t="s">
        <v>46</v>
      </c>
      <c r="G27" s="37"/>
      <c r="H27" s="37" t="s">
        <v>47</v>
      </c>
      <c r="I27" s="40"/>
      <c r="J27" s="41"/>
      <c r="K27" s="63"/>
      <c r="L27" s="41" t="s">
        <v>32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22</v>
      </c>
      <c r="I28" s="54"/>
      <c r="J28" s="55" t="s">
        <v>45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IF($D29="","",VLOOKUP($D29,'[1]DEVOJCICE GT PRIPREMA'!$A$7:$P$22,15))</f>
      </c>
      <c r="C29" s="37">
        <f>IF($D29="","",VLOOKUP($D29,'[1]DEVOJCICE GT PRIPREMA'!$A$7:$P$22,16))</f>
      </c>
      <c r="D29" s="38"/>
      <c r="E29" s="39" t="s">
        <v>48</v>
      </c>
      <c r="F29" s="39" t="s">
        <v>49</v>
      </c>
      <c r="G29" s="39"/>
      <c r="H29" s="39" t="s">
        <v>50</v>
      </c>
      <c r="I29" s="66"/>
      <c r="J29" s="41" t="s">
        <v>32</v>
      </c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22</v>
      </c>
      <c r="M30" s="60"/>
      <c r="N30" s="55" t="s">
        <v>51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IF($D31="","",VLOOKUP($D31,'[1]DEVOJCICE GT PRIPREMA'!$A$7:$P$22,15))</f>
      </c>
      <c r="C31" s="37">
        <f>IF($D31="","",VLOOKUP($D31,'[1]DEVOJCICE GT PRIPREMA'!$A$7:$P$22,16))</f>
      </c>
      <c r="D31" s="38"/>
      <c r="E31" s="37" t="s">
        <v>52</v>
      </c>
      <c r="F31" s="37" t="s">
        <v>53</v>
      </c>
      <c r="G31" s="37"/>
      <c r="H31" s="37" t="s">
        <v>54</v>
      </c>
      <c r="I31" s="68"/>
      <c r="J31" s="41"/>
      <c r="K31" s="41"/>
      <c r="L31" s="41"/>
      <c r="M31" s="64"/>
      <c r="N31" s="41" t="s">
        <v>41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22</v>
      </c>
      <c r="I32" s="54"/>
      <c r="J32" s="55" t="s">
        <v>51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IF($D33="","",VLOOKUP($D33,'[1]DEVOJCICE GT PRIPREMA'!$A$7:$P$22,15))</f>
      </c>
      <c r="C33" s="37">
        <f>IF($D33="","",VLOOKUP($D33,'[1]DEVOJCICE GT PRIPREMA'!$A$7:$P$22,16))</f>
      </c>
      <c r="D33" s="38"/>
      <c r="E33" s="37" t="s">
        <v>51</v>
      </c>
      <c r="F33" s="37" t="s">
        <v>55</v>
      </c>
      <c r="G33" s="37"/>
      <c r="H33" s="37" t="s">
        <v>21</v>
      </c>
      <c r="I33" s="57"/>
      <c r="J33" s="41" t="s">
        <v>41</v>
      </c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22</v>
      </c>
      <c r="K34" s="60"/>
      <c r="L34" s="55" t="s">
        <v>51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IF($D35="","",VLOOKUP($D35,'[1]DEVOJCICE GT PRIPREMA'!$A$7:$P$22,15))</f>
      </c>
      <c r="C35" s="37">
        <f>IF($D35="","",VLOOKUP($D35,'[1]DEVOJCICE GT PRIPREMA'!$A$7:$P$22,16))</f>
      </c>
      <c r="D35" s="38"/>
      <c r="E35" s="37" t="s">
        <v>23</v>
      </c>
      <c r="F35" s="37">
        <f>IF($D35="","",VLOOKUP($D35,'[1]DEVOJCICE GT PRIPREMA'!$A$7:$P$22,3))</f>
      </c>
      <c r="G35" s="37"/>
      <c r="H35" s="37">
        <f>IF($D35="","",VLOOKUP($D35,'[1]DEVOJCICE GT PRIPREMA'!$A$7:$P$22,4))</f>
      </c>
      <c r="I35" s="40"/>
      <c r="J35" s="41"/>
      <c r="K35" s="63"/>
      <c r="L35" s="41" t="s">
        <v>31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22</v>
      </c>
      <c r="I36" s="54"/>
      <c r="J36" s="55" t="s">
        <v>56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IF($D37="","",VLOOKUP($D37,'[1]DEVOJCICE GT PRIPREMA'!$A$7:$P$22,15))</f>
      </c>
      <c r="C37" s="37">
        <f>IF($D37="","",VLOOKUP($D37,'[1]DEVOJCICE GT PRIPREMA'!$A$7:$P$22,16))</f>
      </c>
      <c r="D37" s="38"/>
      <c r="E37" s="39" t="s">
        <v>56</v>
      </c>
      <c r="F37" s="39" t="s">
        <v>57</v>
      </c>
      <c r="G37" s="37"/>
      <c r="H37" s="39" t="s">
        <v>40</v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58</v>
      </c>
      <c r="B71" s="87"/>
      <c r="C71" s="88"/>
      <c r="D71" s="89" t="s">
        <v>59</v>
      </c>
      <c r="E71" s="90" t="s">
        <v>60</v>
      </c>
      <c r="F71" s="89"/>
      <c r="G71" s="91"/>
      <c r="H71" s="92"/>
      <c r="I71" s="89" t="s">
        <v>59</v>
      </c>
      <c r="J71" s="90" t="s">
        <v>61</v>
      </c>
      <c r="K71" s="93"/>
      <c r="L71" s="90" t="s">
        <v>62</v>
      </c>
      <c r="M71" s="94"/>
      <c r="N71" s="95" t="s">
        <v>63</v>
      </c>
      <c r="O71" s="95"/>
      <c r="P71" s="96"/>
      <c r="Q71" s="97"/>
    </row>
    <row r="72" spans="1:17" s="98" customFormat="1" ht="9" customHeight="1">
      <c r="A72" s="99" t="s">
        <v>64</v>
      </c>
      <c r="B72" s="100"/>
      <c r="C72" s="101"/>
      <c r="D72" s="102">
        <v>1</v>
      </c>
      <c r="E72" s="103">
        <f>IF(D72&gt;$Q$79,,UPPER(VLOOKUP(D72,'[1]PRIPREMA DECACI GT'!$A$7:$R$134,2)))</f>
        <v>0</v>
      </c>
      <c r="F72" s="104"/>
      <c r="G72" s="103"/>
      <c r="H72" s="105"/>
      <c r="I72" s="106" t="s">
        <v>65</v>
      </c>
      <c r="J72" s="100"/>
      <c r="K72" s="107"/>
      <c r="L72" s="100"/>
      <c r="M72" s="108"/>
      <c r="N72" s="109" t="s">
        <v>66</v>
      </c>
      <c r="O72" s="110"/>
      <c r="P72" s="110"/>
      <c r="Q72" s="111"/>
    </row>
    <row r="73" spans="1:17" s="98" customFormat="1" ht="9" customHeight="1">
      <c r="A73" s="99" t="s">
        <v>67</v>
      </c>
      <c r="B73" s="100"/>
      <c r="C73" s="101"/>
      <c r="D73" s="102">
        <v>2</v>
      </c>
      <c r="E73" s="103">
        <f>IF(D73&gt;$Q$79,,UPPER(VLOOKUP(D73,'[1]PRIPREMA DECACI GT'!$A$7:$R$134,2)))</f>
        <v>0</v>
      </c>
      <c r="F73" s="104"/>
      <c r="G73" s="103"/>
      <c r="H73" s="105"/>
      <c r="I73" s="106" t="s">
        <v>68</v>
      </c>
      <c r="J73" s="100"/>
      <c r="K73" s="107"/>
      <c r="L73" s="100"/>
      <c r="M73" s="108"/>
      <c r="N73" s="112"/>
      <c r="O73" s="113"/>
      <c r="P73" s="114"/>
      <c r="Q73" s="115"/>
    </row>
    <row r="74" spans="1:17" s="98" customFormat="1" ht="9" customHeight="1">
      <c r="A74" s="116" t="s">
        <v>69</v>
      </c>
      <c r="B74" s="114"/>
      <c r="C74" s="117"/>
      <c r="D74" s="102">
        <v>3</v>
      </c>
      <c r="E74" s="103">
        <f>IF(D74&gt;$Q$79,,UPPER(VLOOKUP(D74,'[1]PRIPREMA DECACI GT'!$A$7:$R$134,2)))</f>
        <v>0</v>
      </c>
      <c r="F74" s="104"/>
      <c r="G74" s="103"/>
      <c r="H74" s="105"/>
      <c r="I74" s="106" t="s">
        <v>70</v>
      </c>
      <c r="J74" s="100"/>
      <c r="K74" s="107"/>
      <c r="L74" s="100"/>
      <c r="M74" s="108"/>
      <c r="N74" s="109" t="s">
        <v>71</v>
      </c>
      <c r="O74" s="110"/>
      <c r="P74" s="110"/>
      <c r="Q74" s="111"/>
    </row>
    <row r="75" spans="1:17" s="98" customFormat="1" ht="9" customHeight="1">
      <c r="A75" s="118"/>
      <c r="B75" s="24"/>
      <c r="C75" s="119"/>
      <c r="D75" s="102">
        <v>4</v>
      </c>
      <c r="E75" s="103">
        <f>IF(D75&gt;$Q$79,,UPPER(VLOOKUP(D75,'[1]PRIPREMA DECACI GT'!$A$7:$R$134,2)))</f>
        <v>0</v>
      </c>
      <c r="F75" s="104"/>
      <c r="G75" s="103"/>
      <c r="H75" s="105"/>
      <c r="I75" s="106" t="s">
        <v>72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0" t="s">
        <v>73</v>
      </c>
      <c r="B76" s="121"/>
      <c r="C76" s="122"/>
      <c r="D76" s="102"/>
      <c r="E76" s="103"/>
      <c r="F76" s="104"/>
      <c r="G76" s="103"/>
      <c r="H76" s="105"/>
      <c r="I76" s="106" t="s">
        <v>74</v>
      </c>
      <c r="J76" s="100"/>
      <c r="K76" s="107"/>
      <c r="L76" s="100"/>
      <c r="M76" s="108"/>
      <c r="N76" s="114"/>
      <c r="O76" s="113"/>
      <c r="P76" s="114"/>
      <c r="Q76" s="115"/>
    </row>
    <row r="77" spans="1:17" s="98" customFormat="1" ht="9" customHeight="1">
      <c r="A77" s="99" t="s">
        <v>64</v>
      </c>
      <c r="B77" s="100"/>
      <c r="C77" s="101"/>
      <c r="D77" s="102"/>
      <c r="E77" s="103"/>
      <c r="F77" s="104"/>
      <c r="G77" s="103"/>
      <c r="H77" s="105"/>
      <c r="I77" s="106" t="s">
        <v>75</v>
      </c>
      <c r="J77" s="100"/>
      <c r="K77" s="107"/>
      <c r="L77" s="100"/>
      <c r="M77" s="108"/>
      <c r="N77" s="109" t="s">
        <v>76</v>
      </c>
      <c r="O77" s="110"/>
      <c r="P77" s="110"/>
      <c r="Q77" s="111"/>
    </row>
    <row r="78" spans="1:17" s="98" customFormat="1" ht="9" customHeight="1">
      <c r="A78" s="99" t="s">
        <v>77</v>
      </c>
      <c r="B78" s="100"/>
      <c r="C78" s="123"/>
      <c r="D78" s="102"/>
      <c r="E78" s="103"/>
      <c r="F78" s="104"/>
      <c r="G78" s="103"/>
      <c r="H78" s="105"/>
      <c r="I78" s="106" t="s">
        <v>78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79</v>
      </c>
      <c r="B79" s="114"/>
      <c r="C79" s="124"/>
      <c r="D79" s="125"/>
      <c r="E79" s="126"/>
      <c r="F79" s="127"/>
      <c r="G79" s="126"/>
      <c r="H79" s="128"/>
      <c r="I79" s="129" t="s">
        <v>80</v>
      </c>
      <c r="J79" s="114"/>
      <c r="K79" s="113"/>
      <c r="L79" s="114"/>
      <c r="M79" s="115"/>
      <c r="N79" s="114" t="str">
        <f>Q4</f>
        <v>Petrovic Sara</v>
      </c>
      <c r="O79" s="113"/>
      <c r="P79" s="114"/>
      <c r="Q79" s="130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346535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teniski savez</cp:lastModifiedBy>
  <dcterms:created xsi:type="dcterms:W3CDTF">2014-10-21T07:52:03Z</dcterms:created>
  <dcterms:modified xsi:type="dcterms:W3CDTF">2014-10-22T11:53:50Z</dcterms:modified>
  <cp:category/>
  <cp:version/>
  <cp:contentType/>
  <cp:contentStatus/>
</cp:coreProperties>
</file>