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1201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<sst xmlns="http://schemas.openxmlformats.org/spreadsheetml/2006/main" count="350" uniqueCount="159">
  <si>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</si>
  <si>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</si>
  <si>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</si>
  <si>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</si>
  <si>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</si>
  <si>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</si>
  <si>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</si>
  <si>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</si>
  <si>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</si>
  <si>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</si>
  <si>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</si>
  <si>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</si>
  <si>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</si>
  <si>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</si>
  <si>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</si>
  <si>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</si>
  <si>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</si>
  <si>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</si>
  <si>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</si>
  <si>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</si>
  <si>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</si>
  <si>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</si>
  <si>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</si>
  <si>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</si>
  <si>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</si>
  <si>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</si>
  <si>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</si>
  <si>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</si>
  <si>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</si>
  <si>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</si>
  <si>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</si>
  <si>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</si>
  <si>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</si>
  <si>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</si>
  <si>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</si>
  <si>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</si>
  <si>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</si>
  <si>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</si>
  <si>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B</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</si>
  <si>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</si>
  <si>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</si>
  <si>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</si>
  <si>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</si>
  <si>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</si>
  <si>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</si>
  <si>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</si>
  <si>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</si>
  <si>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</si>
  <si>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</si>
  <si>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</si>
  <si>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</si>
  <si>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</si>
  <si>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</si>
  <si>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</si>
  <si>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</si>
  <si>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</si>
  <si>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</si>
  <si>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</si>
  <si>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</si>
  <si>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</si>
  <si>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</si>
  <si>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</si>
  <si>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</si>
  <si>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</si>
  <si>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</si>
  <si>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</si>
  <si>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</si>
  <si>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</si>
  <si>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</si>
  <si>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</si>
  <si>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</si>
  <si>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</si>
  <si>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</si>
  <si>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</si>
  <si>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</si>
  <si>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</si>
  <si>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</si>
  <si>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</si>
  <si>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</si>
  <si>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</si>
  <si>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</si>
  <si>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</si>
  <si>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</si>
  <si>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</si>
  <si>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</si>
  <si>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</si>
  <si>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</si>
  <si>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</si>
  <si>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</si>
  <si>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</si>
  <si>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</si>
  <si>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</si>
  <si>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</si>
  <si>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</si>
  <si>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</si>
  <si>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</si>
  <si>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</si>
  <si>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</si>
  <si>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</si>
  <si>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12:47</t>
  </si>
  <si>
    <t>Rng Datum  22.12.2014.</t>
  </si>
  <si>
    <t>GUTIC</t>
  </si>
  <si>
    <t>DOMAZETOVIC</t>
  </si>
  <si>
    <t>Poslednja igracica u turniru</t>
  </si>
  <si>
    <t>Top DA</t>
  </si>
  <si>
    <t>DJAKOVIC</t>
  </si>
  <si>
    <t>PANTOVIC</t>
  </si>
  <si>
    <t>KUZMANOVIC MARIJA</t>
  </si>
  <si>
    <t>Poslednji DA</t>
  </si>
  <si>
    <t>KOVAC</t>
  </si>
  <si>
    <t>ERAKOVIC</t>
  </si>
  <si>
    <t>POTPISI IGRACA</t>
  </si>
  <si>
    <t>STANKOVIC</t>
  </si>
  <si>
    <t>TROSELJ</t>
  </si>
  <si>
    <t>Rang Nosioca</t>
  </si>
  <si>
    <t>BADNJAR</t>
  </si>
  <si>
    <t>DAKIC</t>
  </si>
  <si>
    <t>OBRADOVIC</t>
  </si>
  <si>
    <t>VUCKOVIC</t>
  </si>
  <si>
    <t>POTPIS VRHOVNOG SUDIJE</t>
  </si>
  <si>
    <t>1. Nosioc</t>
  </si>
  <si>
    <t>VUKCEVIC</t>
  </si>
  <si>
    <t>CVETKOVIC</t>
  </si>
  <si>
    <t>Pos. Nosioc</t>
  </si>
  <si>
    <t>BRKIC</t>
  </si>
  <si>
    <t>NONKOVIC</t>
  </si>
  <si>
    <t>JELENA</t>
  </si>
  <si>
    <t>b</t>
  </si>
  <si>
    <t>62 61</t>
  </si>
  <si>
    <t>as</t>
  </si>
  <si>
    <t>61 61</t>
  </si>
  <si>
    <t>76(4) 62</t>
  </si>
  <si>
    <t>bs</t>
  </si>
  <si>
    <t>a</t>
  </si>
  <si>
    <t>60 61</t>
  </si>
  <si>
    <t>62 62</t>
  </si>
  <si>
    <t>46 64 63</t>
  </si>
  <si>
    <t>W.O.</t>
  </si>
  <si>
    <t>60 62</t>
  </si>
  <si>
    <t>64 76(5)</t>
  </si>
  <si>
    <t>63 61</t>
  </si>
  <si>
    <t>NIKOLIC M</t>
  </si>
  <si>
    <t>61 60</t>
  </si>
  <si>
    <t>67(8) 61 10/4</t>
  </si>
  <si>
    <t>75 60</t>
  </si>
  <si>
    <t>63 60</t>
  </si>
  <si>
    <t>61 75</t>
  </si>
  <si>
    <t>61 06 76(4)</t>
  </si>
  <si>
    <t>61 62</t>
  </si>
  <si>
    <t>64 62</t>
  </si>
  <si>
    <t>60 60</t>
  </si>
  <si>
    <t>64 60</t>
  </si>
  <si>
    <t>75 61</t>
  </si>
  <si>
    <t>64 63</t>
  </si>
  <si>
    <t>63 64</t>
  </si>
  <si>
    <t>64 64</t>
  </si>
  <si>
    <t>06 61 75</t>
  </si>
  <si>
    <t>III MESTO</t>
  </si>
  <si>
    <t>46 7/6(3) 64</t>
  </si>
</sst>
</file>

<file path=xl/styles.xml><?xml version="1.0" encoding="utf-8"?>
<styleSheet xmlns="http://schemas.openxmlformats.org/spreadsheetml/2006/main">
  <numFmts count="2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1" fontId="63" fillId="0" borderId="0" applyFont="0" applyFill="0" applyBorder="0" applyAlignment="0" applyProtection="0"/>
    <xf numFmtId="169" fontId="63" fillId="0" borderId="0" applyFont="0" applyFill="0" applyBorder="0" applyAlignment="0" applyProtection="0"/>
    <xf numFmtId="178" fontId="0" fillId="0" borderId="0" applyFont="0" applyFill="0" applyBorder="0" applyAlignment="0" applyProtection="0"/>
    <xf numFmtId="176" fontId="63"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Downloads\formulari_sudije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PRVENSTVO BEOGRADA</v>
          </cell>
        </row>
        <row r="8">
          <cell r="A8" t="str">
            <v>TENISKI SAVEZ SRBIJE</v>
          </cell>
        </row>
        <row r="10">
          <cell r="A10" t="str">
            <v>27.12.2014.</v>
          </cell>
          <cell r="C10" t="str">
            <v>BEOGRAD OTK BEOGRAD</v>
          </cell>
          <cell r="D10" t="str">
            <v>B</v>
          </cell>
          <cell r="E10" t="str">
            <v>VASIC VELJKO</v>
          </cell>
        </row>
        <row r="12">
          <cell r="A12">
            <v>14</v>
          </cell>
        </row>
      </sheetData>
      <sheetData sheetId="4">
        <row r="6">
          <cell r="R6" t="str">
            <v>POZICIJA NOSIOCA</v>
          </cell>
        </row>
      </sheetData>
      <sheetData sheetId="10">
        <row r="7">
          <cell r="A7">
            <v>1</v>
          </cell>
          <cell r="B7" t="str">
            <v>GUTIĆ</v>
          </cell>
          <cell r="C7" t="str">
            <v>ANASTASIJA</v>
          </cell>
          <cell r="D7" t="str">
            <v>OLI</v>
          </cell>
          <cell r="E7" t="str">
            <v>25.05.2001</v>
          </cell>
          <cell r="H7">
            <v>10</v>
          </cell>
          <cell r="O7" t="str">
            <v>DA</v>
          </cell>
          <cell r="P7">
            <v>10</v>
          </cell>
        </row>
        <row r="8">
          <cell r="A8">
            <v>2</v>
          </cell>
          <cell r="B8" t="str">
            <v>ĐAKOVIĆ</v>
          </cell>
          <cell r="C8" t="str">
            <v>MIHAELA</v>
          </cell>
          <cell r="D8" t="str">
            <v>CZ</v>
          </cell>
          <cell r="E8" t="str">
            <v>26.11.2001</v>
          </cell>
          <cell r="H8">
            <v>13</v>
          </cell>
          <cell r="O8" t="str">
            <v>DA</v>
          </cell>
          <cell r="P8">
            <v>13</v>
          </cell>
        </row>
        <row r="9">
          <cell r="A9">
            <v>3</v>
          </cell>
          <cell r="B9" t="str">
            <v>KOVAČ</v>
          </cell>
          <cell r="C9" t="str">
            <v>JELENA</v>
          </cell>
          <cell r="D9" t="str">
            <v>AGR</v>
          </cell>
          <cell r="E9" t="str">
            <v>02.11.2001</v>
          </cell>
          <cell r="H9">
            <v>15</v>
          </cell>
          <cell r="O9" t="str">
            <v>DA</v>
          </cell>
          <cell r="P9">
            <v>15</v>
          </cell>
        </row>
        <row r="10">
          <cell r="A10">
            <v>4</v>
          </cell>
          <cell r="B10" t="str">
            <v>STANKOVIĆ</v>
          </cell>
          <cell r="C10" t="str">
            <v>ALEKSANDRA</v>
          </cell>
          <cell r="D10" t="str">
            <v>OLI</v>
          </cell>
          <cell r="E10" t="str">
            <v>09.03.2001</v>
          </cell>
          <cell r="H10">
            <v>19</v>
          </cell>
          <cell r="O10" t="str">
            <v>DA</v>
          </cell>
          <cell r="P10">
            <v>19</v>
          </cell>
        </row>
        <row r="11">
          <cell r="A11">
            <v>5</v>
          </cell>
          <cell r="B11" t="str">
            <v>BADNJAR</v>
          </cell>
          <cell r="C11" t="str">
            <v>JOVANA</v>
          </cell>
          <cell r="D11" t="str">
            <v>CZ</v>
          </cell>
          <cell r="E11" t="str">
            <v>06.09.2001</v>
          </cell>
          <cell r="H11">
            <v>23</v>
          </cell>
          <cell r="O11" t="str">
            <v>DA</v>
          </cell>
          <cell r="P11">
            <v>23</v>
          </cell>
        </row>
        <row r="12">
          <cell r="A12">
            <v>6</v>
          </cell>
          <cell r="B12" t="str">
            <v>OBRADOVIĆ</v>
          </cell>
          <cell r="C12" t="str">
            <v>MINA</v>
          </cell>
          <cell r="D12" t="str">
            <v>VIC</v>
          </cell>
          <cell r="E12" t="str">
            <v>05.10.2001</v>
          </cell>
          <cell r="H12">
            <v>28</v>
          </cell>
          <cell r="O12" t="str">
            <v>DA</v>
          </cell>
          <cell r="P12">
            <v>28</v>
          </cell>
        </row>
        <row r="13">
          <cell r="A13">
            <v>7</v>
          </cell>
          <cell r="B13" t="str">
            <v>VUKČEVIĆ</v>
          </cell>
          <cell r="C13" t="str">
            <v>ANĐELA</v>
          </cell>
          <cell r="D13" t="str">
            <v>AGR</v>
          </cell>
          <cell r="E13" t="str">
            <v>09.06.2002</v>
          </cell>
          <cell r="H13">
            <v>33</v>
          </cell>
          <cell r="O13" t="str">
            <v>DA</v>
          </cell>
          <cell r="P13">
            <v>33</v>
          </cell>
        </row>
        <row r="14">
          <cell r="A14">
            <v>8</v>
          </cell>
          <cell r="B14" t="str">
            <v>BRKIĆ</v>
          </cell>
          <cell r="C14" t="str">
            <v>ANDRIJANA</v>
          </cell>
          <cell r="D14" t="str">
            <v>HAR</v>
          </cell>
          <cell r="E14" t="str">
            <v>26.12.2001</v>
          </cell>
          <cell r="H14">
            <v>35</v>
          </cell>
          <cell r="O14" t="str">
            <v>DA</v>
          </cell>
          <cell r="P14">
            <v>35</v>
          </cell>
        </row>
        <row r="15">
          <cell r="A15">
            <v>9</v>
          </cell>
          <cell r="B15" t="str">
            <v>DOMAZETOVIĆ</v>
          </cell>
          <cell r="C15" t="str">
            <v>KATARINA</v>
          </cell>
          <cell r="D15" t="str">
            <v>HAR</v>
          </cell>
          <cell r="E15" t="str">
            <v>17.02.2001</v>
          </cell>
          <cell r="H15">
            <v>44</v>
          </cell>
          <cell r="O15" t="str">
            <v>DA</v>
          </cell>
          <cell r="P15">
            <v>44</v>
          </cell>
        </row>
        <row r="16">
          <cell r="A16">
            <v>10</v>
          </cell>
          <cell r="B16" t="str">
            <v>PANTOVIĆ</v>
          </cell>
          <cell r="C16" t="str">
            <v>IVA</v>
          </cell>
          <cell r="D16" t="str">
            <v>TIP</v>
          </cell>
          <cell r="E16" t="str">
            <v>12.08.2002</v>
          </cell>
          <cell r="H16">
            <v>45</v>
          </cell>
          <cell r="O16" t="str">
            <v>DA</v>
          </cell>
          <cell r="P16">
            <v>45</v>
          </cell>
        </row>
        <row r="17">
          <cell r="A17">
            <v>11</v>
          </cell>
          <cell r="B17" t="str">
            <v>ERAKOVIĆ</v>
          </cell>
          <cell r="C17" t="str">
            <v>TAMARA</v>
          </cell>
          <cell r="D17" t="str">
            <v>PAR</v>
          </cell>
          <cell r="E17" t="str">
            <v>12.06.2002</v>
          </cell>
          <cell r="H17">
            <v>46</v>
          </cell>
          <cell r="O17" t="str">
            <v>DA</v>
          </cell>
          <cell r="P17">
            <v>46</v>
          </cell>
        </row>
        <row r="18">
          <cell r="A18">
            <v>12</v>
          </cell>
          <cell r="B18" t="str">
            <v>TROŠELJ</v>
          </cell>
          <cell r="C18" t="str">
            <v>TARA</v>
          </cell>
          <cell r="D18" t="str">
            <v>REK</v>
          </cell>
          <cell r="E18" t="str">
            <v>15.02.2000</v>
          </cell>
          <cell r="H18">
            <v>50</v>
          </cell>
          <cell r="O18" t="str">
            <v>DA</v>
          </cell>
          <cell r="P18">
            <v>50</v>
          </cell>
        </row>
        <row r="19">
          <cell r="A19">
            <v>13</v>
          </cell>
          <cell r="B19" t="str">
            <v>DAKIĆ</v>
          </cell>
          <cell r="C19" t="str">
            <v>TARA</v>
          </cell>
          <cell r="D19" t="str">
            <v>CZ</v>
          </cell>
          <cell r="E19" t="str">
            <v>23.05.2001</v>
          </cell>
          <cell r="H19">
            <v>54</v>
          </cell>
          <cell r="O19" t="str">
            <v>DA</v>
          </cell>
          <cell r="P19">
            <v>54</v>
          </cell>
        </row>
        <row r="20">
          <cell r="A20">
            <v>14</v>
          </cell>
          <cell r="B20" t="str">
            <v>VUČKOVIĆ</v>
          </cell>
          <cell r="C20" t="str">
            <v>MIA</v>
          </cell>
          <cell r="D20" t="str">
            <v>PAR</v>
          </cell>
          <cell r="E20" t="str">
            <v>15.11.2001</v>
          </cell>
          <cell r="H20">
            <v>56</v>
          </cell>
          <cell r="O20" t="str">
            <v>DA</v>
          </cell>
          <cell r="P20">
            <v>56</v>
          </cell>
        </row>
        <row r="21">
          <cell r="A21">
            <v>15</v>
          </cell>
          <cell r="B21" t="str">
            <v>CVETKOVIĆ</v>
          </cell>
          <cell r="C21" t="str">
            <v>JOVANA</v>
          </cell>
          <cell r="D21" t="str">
            <v>ABO</v>
          </cell>
          <cell r="E21" t="str">
            <v>05.07.2000</v>
          </cell>
          <cell r="H21">
            <v>59</v>
          </cell>
          <cell r="O21" t="str">
            <v>DA</v>
          </cell>
          <cell r="P21">
            <v>59</v>
          </cell>
        </row>
        <row r="22">
          <cell r="A22">
            <v>16</v>
          </cell>
          <cell r="B22" t="str">
            <v>NONKOVIĆ</v>
          </cell>
          <cell r="C22" t="str">
            <v>NAĐA</v>
          </cell>
          <cell r="D22" t="str">
            <v>HAR</v>
          </cell>
          <cell r="E22" t="str">
            <v>02.05.2002</v>
          </cell>
          <cell r="H22">
            <v>60</v>
          </cell>
          <cell r="O22" t="str">
            <v>DA</v>
          </cell>
          <cell r="P22">
            <v>60</v>
          </cell>
        </row>
        <row r="23">
          <cell r="A23">
            <v>17</v>
          </cell>
          <cell r="B23" t="str">
            <v>BABIĆ</v>
          </cell>
          <cell r="C23" t="str">
            <v>JOVANA</v>
          </cell>
          <cell r="D23" t="str">
            <v>PAR</v>
          </cell>
          <cell r="E23" t="str">
            <v>06.05.2001</v>
          </cell>
          <cell r="H23">
            <v>62</v>
          </cell>
          <cell r="O23" t="str">
            <v>DA</v>
          </cell>
          <cell r="P23">
            <v>62</v>
          </cell>
        </row>
        <row r="24">
          <cell r="A24">
            <v>18</v>
          </cell>
          <cell r="B24" t="str">
            <v>VASIĆ</v>
          </cell>
          <cell r="C24" t="str">
            <v>STAŠA</v>
          </cell>
          <cell r="D24" t="str">
            <v>PRV</v>
          </cell>
          <cell r="E24" t="str">
            <v>19.07.2002</v>
          </cell>
          <cell r="H24">
            <v>64</v>
          </cell>
          <cell r="O24" t="str">
            <v>DA</v>
          </cell>
          <cell r="P24">
            <v>64</v>
          </cell>
        </row>
        <row r="25">
          <cell r="A25">
            <v>19</v>
          </cell>
          <cell r="B25" t="str">
            <v>SIMOVIĆ</v>
          </cell>
          <cell r="C25" t="str">
            <v>ANDRIANA</v>
          </cell>
          <cell r="D25" t="str">
            <v>PAR</v>
          </cell>
          <cell r="E25" t="str">
            <v>21.02.2002</v>
          </cell>
          <cell r="H25">
            <v>66</v>
          </cell>
          <cell r="O25" t="str">
            <v>DA</v>
          </cell>
          <cell r="P25">
            <v>66</v>
          </cell>
        </row>
        <row r="26">
          <cell r="A26">
            <v>20</v>
          </cell>
          <cell r="B26" t="str">
            <v>MILOŠ</v>
          </cell>
          <cell r="C26" t="str">
            <v>MILA</v>
          </cell>
          <cell r="D26" t="str">
            <v>CZ</v>
          </cell>
          <cell r="E26" t="str">
            <v>03.10.2001</v>
          </cell>
          <cell r="H26">
            <v>71</v>
          </cell>
          <cell r="O26" t="str">
            <v>DA</v>
          </cell>
          <cell r="P26">
            <v>71</v>
          </cell>
        </row>
        <row r="27">
          <cell r="A27">
            <v>21</v>
          </cell>
          <cell r="B27" t="str">
            <v>IVANOVIĆ</v>
          </cell>
          <cell r="C27" t="str">
            <v>OLJA</v>
          </cell>
          <cell r="D27" t="str">
            <v>UŠĆ</v>
          </cell>
          <cell r="E27" t="str">
            <v>04.01.2001</v>
          </cell>
          <cell r="H27">
            <v>81</v>
          </cell>
          <cell r="O27" t="str">
            <v>DA</v>
          </cell>
          <cell r="P27">
            <v>81</v>
          </cell>
        </row>
        <row r="28">
          <cell r="A28">
            <v>22</v>
          </cell>
          <cell r="B28" t="str">
            <v>SPASIĆ</v>
          </cell>
          <cell r="C28" t="str">
            <v>MILICA</v>
          </cell>
          <cell r="D28" t="str">
            <v>AGR</v>
          </cell>
          <cell r="E28" t="str">
            <v>23.03.2001</v>
          </cell>
          <cell r="H28">
            <v>87</v>
          </cell>
          <cell r="O28" t="str">
            <v>DA</v>
          </cell>
          <cell r="P28">
            <v>87</v>
          </cell>
        </row>
        <row r="29">
          <cell r="A29">
            <v>23</v>
          </cell>
          <cell r="B29" t="str">
            <v>RISTANOVIĆ</v>
          </cell>
          <cell r="C29" t="str">
            <v>MARIJA</v>
          </cell>
          <cell r="D29" t="str">
            <v>DJU</v>
          </cell>
          <cell r="E29" t="str">
            <v>25.10.2002</v>
          </cell>
          <cell r="H29">
            <v>95</v>
          </cell>
          <cell r="O29" t="str">
            <v>DA</v>
          </cell>
          <cell r="P29">
            <v>95</v>
          </cell>
        </row>
        <row r="30">
          <cell r="A30">
            <v>24</v>
          </cell>
          <cell r="B30" t="str">
            <v>POLEKSIĆ</v>
          </cell>
          <cell r="C30" t="str">
            <v>IVA</v>
          </cell>
          <cell r="D30" t="str">
            <v>OLI</v>
          </cell>
          <cell r="E30" t="str">
            <v>07.06.2002</v>
          </cell>
          <cell r="H30">
            <v>100</v>
          </cell>
          <cell r="O30" t="str">
            <v>DA</v>
          </cell>
          <cell r="P30">
            <v>100</v>
          </cell>
        </row>
        <row r="31">
          <cell r="A31">
            <v>25</v>
          </cell>
          <cell r="B31" t="str">
            <v>RAKOČEVIĆ</v>
          </cell>
          <cell r="C31" t="str">
            <v>MARIJA</v>
          </cell>
          <cell r="D31" t="str">
            <v>VIC</v>
          </cell>
          <cell r="E31" t="str">
            <v>04.11.2000</v>
          </cell>
          <cell r="H31">
            <v>106</v>
          </cell>
          <cell r="O31" t="str">
            <v>DA</v>
          </cell>
          <cell r="P31">
            <v>106</v>
          </cell>
        </row>
        <row r="32">
          <cell r="A32">
            <v>26</v>
          </cell>
          <cell r="B32" t="str">
            <v>KOMAZEC</v>
          </cell>
          <cell r="C32" t="str">
            <v>MILICA</v>
          </cell>
          <cell r="D32" t="str">
            <v>TIP</v>
          </cell>
          <cell r="E32" t="str">
            <v>26.10.2001</v>
          </cell>
          <cell r="H32">
            <v>107</v>
          </cell>
          <cell r="O32" t="str">
            <v>DA</v>
          </cell>
          <cell r="P32">
            <v>107</v>
          </cell>
        </row>
        <row r="33">
          <cell r="A33">
            <v>27</v>
          </cell>
          <cell r="B33" t="str">
            <v>NESTOROVIĆ</v>
          </cell>
          <cell r="C33" t="str">
            <v>TEODORA</v>
          </cell>
          <cell r="D33" t="str">
            <v>CZ</v>
          </cell>
          <cell r="E33" t="str">
            <v>02.02.2001</v>
          </cell>
          <cell r="H33">
            <v>115</v>
          </cell>
          <cell r="O33" t="str">
            <v>DA</v>
          </cell>
          <cell r="P33">
            <v>115</v>
          </cell>
        </row>
        <row r="34">
          <cell r="A34">
            <v>28</v>
          </cell>
          <cell r="B34" t="str">
            <v>NIKOLIĆ</v>
          </cell>
          <cell r="C34" t="str">
            <v>MILICA</v>
          </cell>
          <cell r="D34" t="str">
            <v>PAR</v>
          </cell>
          <cell r="E34" t="str">
            <v>18.10.2002</v>
          </cell>
          <cell r="H34">
            <v>117</v>
          </cell>
          <cell r="O34" t="str">
            <v>DA</v>
          </cell>
          <cell r="P34">
            <v>117</v>
          </cell>
        </row>
        <row r="35">
          <cell r="A35">
            <v>29</v>
          </cell>
          <cell r="B35" t="str">
            <v>NIKOLIĆ</v>
          </cell>
          <cell r="C35" t="str">
            <v>TIJANA</v>
          </cell>
          <cell r="D35" t="str">
            <v>ADV</v>
          </cell>
          <cell r="E35" t="str">
            <v>22.03.2002</v>
          </cell>
          <cell r="H35">
            <v>118</v>
          </cell>
          <cell r="O35" t="str">
            <v>DA</v>
          </cell>
          <cell r="P35">
            <v>118</v>
          </cell>
        </row>
        <row r="36">
          <cell r="A36">
            <v>30</v>
          </cell>
          <cell r="B36" t="str">
            <v>ALEKSIĆ</v>
          </cell>
          <cell r="C36" t="str">
            <v>ANDREA</v>
          </cell>
          <cell r="D36" t="str">
            <v>AGR</v>
          </cell>
          <cell r="E36" t="str">
            <v>25.04.2001</v>
          </cell>
          <cell r="H36">
            <v>141</v>
          </cell>
          <cell r="O36" t="str">
            <v>DA</v>
          </cell>
          <cell r="P36">
            <v>141</v>
          </cell>
        </row>
        <row r="37">
          <cell r="A37">
            <v>31</v>
          </cell>
          <cell r="B37" t="str">
            <v>KUTLEŠIĆ</v>
          </cell>
          <cell r="C37" t="str">
            <v>JELISAVETA</v>
          </cell>
          <cell r="D37" t="str">
            <v>GAZ</v>
          </cell>
          <cell r="E37" t="str">
            <v>23.01.2002</v>
          </cell>
          <cell r="H37">
            <v>148</v>
          </cell>
          <cell r="O37" t="str">
            <v>DA</v>
          </cell>
          <cell r="P37">
            <v>148</v>
          </cell>
        </row>
        <row r="38">
          <cell r="A38">
            <v>32</v>
          </cell>
          <cell r="B38" t="str">
            <v>RAKETIĆ</v>
          </cell>
          <cell r="C38" t="str">
            <v>KATARINA</v>
          </cell>
          <cell r="D38" t="str">
            <v>TRI</v>
          </cell>
          <cell r="E38" t="str">
            <v>10.11.2000</v>
          </cell>
          <cell r="H38">
            <v>152</v>
          </cell>
          <cell r="O38" t="str">
            <v>DA</v>
          </cell>
          <cell r="P38">
            <v>152</v>
          </cell>
        </row>
        <row r="39">
          <cell r="A39">
            <v>33</v>
          </cell>
          <cell r="B39" t="str">
            <v>MICIĆ</v>
          </cell>
          <cell r="C39" t="str">
            <v>MARIJA</v>
          </cell>
          <cell r="D39" t="str">
            <v>KLB</v>
          </cell>
          <cell r="E39" t="str">
            <v>01.02.2001</v>
          </cell>
          <cell r="H39">
            <v>153</v>
          </cell>
          <cell r="O39" t="str">
            <v>DA</v>
          </cell>
          <cell r="P39">
            <v>153</v>
          </cell>
        </row>
        <row r="40">
          <cell r="A40">
            <v>34</v>
          </cell>
          <cell r="B40" t="str">
            <v>STANOJEVIĆ</v>
          </cell>
          <cell r="C40" t="str">
            <v>JOVANA</v>
          </cell>
          <cell r="D40" t="str">
            <v>PAR</v>
          </cell>
          <cell r="E40" t="str">
            <v>27.09.2000</v>
          </cell>
          <cell r="H40">
            <v>163</v>
          </cell>
          <cell r="O40" t="str">
            <v>DA</v>
          </cell>
          <cell r="P40">
            <v>163</v>
          </cell>
        </row>
        <row r="41">
          <cell r="A41">
            <v>35</v>
          </cell>
          <cell r="B41" t="str">
            <v>MASAL</v>
          </cell>
          <cell r="C41" t="str">
            <v>MELINA</v>
          </cell>
          <cell r="D41" t="str">
            <v>REK</v>
          </cell>
          <cell r="E41" t="str">
            <v>12.07.2001</v>
          </cell>
          <cell r="H41">
            <v>167</v>
          </cell>
          <cell r="O41" t="str">
            <v>DA</v>
          </cell>
          <cell r="P41">
            <v>167</v>
          </cell>
        </row>
        <row r="42">
          <cell r="A42">
            <v>36</v>
          </cell>
          <cell r="B42" t="str">
            <v>VLAČIĆ</v>
          </cell>
          <cell r="C42" t="str">
            <v>NATALIJA</v>
          </cell>
          <cell r="D42" t="str">
            <v>AGR</v>
          </cell>
          <cell r="E42" t="str">
            <v>12.08.2001</v>
          </cell>
          <cell r="H42">
            <v>179</v>
          </cell>
          <cell r="O42" t="str">
            <v>DA</v>
          </cell>
          <cell r="P42">
            <v>179</v>
          </cell>
        </row>
        <row r="43">
          <cell r="A43">
            <v>37</v>
          </cell>
          <cell r="B43" t="str">
            <v>RAJIĆ</v>
          </cell>
          <cell r="C43" t="str">
            <v>SOFIJA</v>
          </cell>
          <cell r="D43" t="str">
            <v>WS</v>
          </cell>
          <cell r="E43" t="str">
            <v>28.11.2002</v>
          </cell>
          <cell r="H43">
            <v>188</v>
          </cell>
          <cell r="O43" t="str">
            <v>DA</v>
          </cell>
          <cell r="P43">
            <v>188</v>
          </cell>
        </row>
        <row r="44">
          <cell r="A44">
            <v>38</v>
          </cell>
          <cell r="B44" t="str">
            <v>OBRADOVIĆ</v>
          </cell>
          <cell r="C44" t="str">
            <v>NATAŠA</v>
          </cell>
          <cell r="D44" t="str">
            <v>BAN</v>
          </cell>
          <cell r="E44" t="str">
            <v>21.07.2001</v>
          </cell>
          <cell r="H44">
            <v>194</v>
          </cell>
          <cell r="O44" t="str">
            <v>DA</v>
          </cell>
          <cell r="P44">
            <v>194</v>
          </cell>
        </row>
        <row r="45">
          <cell r="A45">
            <v>39</v>
          </cell>
          <cell r="B45" t="str">
            <v>MILENKOVIĆ</v>
          </cell>
          <cell r="C45" t="str">
            <v>ISIDORA</v>
          </cell>
          <cell r="D45" t="str">
            <v>MAS</v>
          </cell>
          <cell r="E45" t="str">
            <v>11.10.2001</v>
          </cell>
          <cell r="H45">
            <v>267</v>
          </cell>
          <cell r="O45" t="str">
            <v>DA</v>
          </cell>
          <cell r="P45">
            <v>267</v>
          </cell>
        </row>
        <row r="46">
          <cell r="A46">
            <v>40</v>
          </cell>
          <cell r="B46" t="str">
            <v>DRAŠKOVIĆ</v>
          </cell>
          <cell r="C46" t="str">
            <v>ANJA</v>
          </cell>
          <cell r="D46" t="str">
            <v>BLS</v>
          </cell>
          <cell r="E46" t="str">
            <v>18.02.2001</v>
          </cell>
          <cell r="H46">
            <v>0</v>
          </cell>
          <cell r="O46" t="str">
            <v>DA</v>
          </cell>
          <cell r="P46">
            <v>0</v>
          </cell>
        </row>
        <row r="47">
          <cell r="A47">
            <v>41</v>
          </cell>
          <cell r="B47" t="str">
            <v>POPOVIĆ</v>
          </cell>
          <cell r="C47" t="str">
            <v>JELENA</v>
          </cell>
          <cell r="D47" t="str">
            <v>CZ</v>
          </cell>
          <cell r="E47" t="str">
            <v>14.02.2003</v>
          </cell>
          <cell r="H47">
            <v>0</v>
          </cell>
          <cell r="O47" t="str">
            <v>DA</v>
          </cell>
          <cell r="P47">
            <v>0</v>
          </cell>
        </row>
        <row r="48">
          <cell r="A48">
            <v>42</v>
          </cell>
          <cell r="B48" t="str">
            <v>LOPICIC</v>
          </cell>
          <cell r="C48" t="str">
            <v>ANDJELA</v>
          </cell>
          <cell r="D48" t="str">
            <v>HAR</v>
          </cell>
          <cell r="E48" t="str">
            <v>27.11.2001.</v>
          </cell>
          <cell r="H48">
            <v>218</v>
          </cell>
          <cell r="O48" t="str">
            <v>WC</v>
          </cell>
          <cell r="P48">
            <v>218</v>
          </cell>
        </row>
        <row r="49">
          <cell r="A49">
            <v>43</v>
          </cell>
          <cell r="B49" t="str">
            <v>KUZMANOVIC</v>
          </cell>
          <cell r="C49" t="str">
            <v>MARIJA</v>
          </cell>
          <cell r="D49" t="str">
            <v>OTK</v>
          </cell>
          <cell r="E49" t="str">
            <v>11.02.2003.</v>
          </cell>
          <cell r="O49" t="str">
            <v>WC</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Z38" sqref="Z3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27.12.2014.</v>
      </c>
      <c r="B4" s="137"/>
      <c r="C4" s="137"/>
      <c r="D4" s="17"/>
      <c r="E4" s="17"/>
      <c r="F4" s="17" t="str">
        <f>'[1]PODESAVANJE'!$C$10</f>
        <v>BEOGRAD OTK BEOGRAD</v>
      </c>
      <c r="G4" s="18"/>
      <c r="H4" s="17"/>
      <c r="I4" s="19"/>
      <c r="J4" s="20" t="str">
        <f>'[1]PODESAVANJE'!$D$10</f>
        <v>B</v>
      </c>
      <c r="K4" s="19"/>
      <c r="L4" s="21">
        <f>'[1]PODESAVANJE'!$A$12</f>
        <v>14</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10</v>
      </c>
      <c r="D7" s="38">
        <v>1</v>
      </c>
      <c r="E7" s="39" t="str">
        <f>UPPER(IF($D7="","",VLOOKUP($D7,'[1]PRIPREMA DEVOJCICE GT '!$A$7:$P$70,2)))</f>
        <v>GUTIĆ</v>
      </c>
      <c r="F7" s="39" t="str">
        <f>IF($D7="","",VLOOKUP($D7,'[1]PRIPREMA DEVOJCICE GT '!$A$7:$P$70,3))</f>
        <v>ANASTASIJA</v>
      </c>
      <c r="G7" s="39"/>
      <c r="H7" s="39" t="str">
        <f>IF($D7="","",VLOOKUP($D7,'[1]PRIPREMA DEVOJCICE GT '!$A$7:$P$70,4))</f>
        <v>OLI</v>
      </c>
      <c r="I7" s="40"/>
      <c r="J7" s="41" t="str">
        <f>UPPER(IF(OR(I8="a",I8="as"),E7,IF(OR(I8="b",I8="bs"),E8,)))</f>
        <v>GUTIĆ</v>
      </c>
      <c r="K7" s="42"/>
      <c r="L7" s="43"/>
      <c r="M7" s="43"/>
      <c r="N7" s="43"/>
      <c r="O7" s="43"/>
      <c r="P7" s="43"/>
      <c r="Q7" s="43"/>
      <c r="R7" s="44"/>
      <c r="T7" s="46" t="e">
        <f>#REF!</f>
        <v>#REF!</v>
      </c>
      <c r="U7" s="47" t="s">
        <v>19</v>
      </c>
      <c r="V7" s="48" t="str">
        <f>CONCATENATE(E7,U7,F7)</f>
        <v>GUTIĆ ANASTASIJA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129</v>
      </c>
      <c r="L8" s="41" t="str">
        <f>UPPER(IF(OR(K8="a",K8="as"),J7,IF(OR(K8="b",K8="bs"),J9,)))</f>
        <v>GUTIĆ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107</v>
      </c>
      <c r="D9" s="38">
        <v>26</v>
      </c>
      <c r="E9" s="37" t="str">
        <f>UPPER(IF($D9="","",VLOOKUP($D9,'[1]PRIPREMA DEVOJCICE GT '!$A$7:$P$70,2)))</f>
        <v>KOMAZEC</v>
      </c>
      <c r="F9" s="37" t="str">
        <f>IF($D9="","",VLOOKUP($D9,'[1]PRIPREMA DEVOJCICE GT '!$A$7:$P$70,3))</f>
        <v>MILICA</v>
      </c>
      <c r="G9" s="37"/>
      <c r="H9" s="37" t="str">
        <f>IF($D9="","",VLOOKUP($D9,'[1]PRIPREMA DEVOJCICE GT '!$A$7:$P$70,4))</f>
        <v>TIP</v>
      </c>
      <c r="I9" s="40"/>
      <c r="J9" s="41" t="str">
        <f>UPPER(IF(OR(I10="a",I10="as"),E9,IF(OR(I10="b",I10="bs"),E10,)))</f>
        <v>KOMAZEC</v>
      </c>
      <c r="K9" s="56"/>
      <c r="L9" s="51" t="s">
        <v>130</v>
      </c>
      <c r="M9" s="57"/>
      <c r="N9" s="43"/>
      <c r="O9" s="43"/>
      <c r="P9" s="43"/>
      <c r="Q9" s="43"/>
      <c r="R9" s="44"/>
      <c r="T9" s="53" t="e">
        <f>#REF!</f>
        <v>#REF!</v>
      </c>
      <c r="U9" s="54" t="s">
        <v>19</v>
      </c>
      <c r="V9" s="55" t="str">
        <f t="shared" si="0"/>
        <v>KOMAZEC MILICA</v>
      </c>
    </row>
    <row r="10" spans="1:22" s="45" customFormat="1" ht="9" customHeight="1">
      <c r="A10" s="49" t="s">
        <v>24</v>
      </c>
      <c r="B10" s="37">
        <f>IF($D10="","",VLOOKUP($D10,'[1]PRIPREMA DEVOJCICE GT '!$A$7:$P$70,15))</f>
      </c>
      <c r="C10" s="37">
        <f>IF($D10="","",VLOOKUP($D10,'[1]PRIPREMA DEVOJCICE GT '!$A$7:$P$70,16))</f>
      </c>
      <c r="D10" s="38"/>
      <c r="E10" s="37" t="s">
        <v>21</v>
      </c>
      <c r="F10" s="37">
        <f>IF($D10="","",VLOOKUP($D10,'[1]PRIPREMA DEVOJCICE GT '!$A$7:$P$70,3))</f>
      </c>
      <c r="G10" s="37"/>
      <c r="H10" s="37">
        <f>IF($D10="","",VLOOKUP($D10,'[1]PRIPREMA DEVOJCICE GT '!$A$7:$P$70,4))</f>
      </c>
      <c r="I10" s="50" t="s">
        <v>25</v>
      </c>
      <c r="J10" s="51"/>
      <c r="K10" s="43"/>
      <c r="L10" s="58" t="s">
        <v>26</v>
      </c>
      <c r="M10" s="59" t="s">
        <v>129</v>
      </c>
      <c r="N10" s="41" t="str">
        <f>UPPER(IF(OR(M10="a",M10="as"),L8,IF(OR(M10="b",M10="bs"),L12,)))</f>
        <v>GUTIĆ</v>
      </c>
      <c r="O10" s="42"/>
      <c r="P10" s="43"/>
      <c r="Q10" s="43"/>
      <c r="R10" s="44"/>
      <c r="T10" s="53" t="e">
        <f>#REF!</f>
        <v>#REF!</v>
      </c>
      <c r="U10" s="54" t="s">
        <v>19</v>
      </c>
      <c r="V10" s="55" t="str">
        <f t="shared" si="0"/>
        <v>BYE </v>
      </c>
    </row>
    <row r="11" spans="1:22" s="45" customFormat="1" ht="9" customHeight="1">
      <c r="A11" s="49" t="s">
        <v>27</v>
      </c>
      <c r="B11" s="37" t="str">
        <f>IF($D11="","",VLOOKUP($D11,'[1]PRIPREMA DEVOJCICE GT '!$A$7:$P$70,15))</f>
        <v>DA</v>
      </c>
      <c r="C11" s="37">
        <f>IF($D11="","",VLOOKUP($D11,'[1]PRIPREMA DEVOJCICE GT '!$A$7:$P$70,16))</f>
        <v>163</v>
      </c>
      <c r="D11" s="38">
        <v>34</v>
      </c>
      <c r="E11" s="37" t="str">
        <f>UPPER(IF($D11="","",VLOOKUP($D11,'[1]PRIPREMA DEVOJCICE GT '!$A$7:$P$70,2)))</f>
        <v>STANOJEVIĆ</v>
      </c>
      <c r="F11" s="37" t="str">
        <f>IF($D11="","",VLOOKUP($D11,'[1]PRIPREMA DEVOJCICE GT '!$A$7:$P$70,3))</f>
        <v>JOVANA</v>
      </c>
      <c r="G11" s="37"/>
      <c r="H11" s="37" t="str">
        <f>IF($D11="","",VLOOKUP($D11,'[1]PRIPREMA DEVOJCICE GT '!$A$7:$P$70,4))</f>
        <v>PAR</v>
      </c>
      <c r="I11" s="40"/>
      <c r="J11" s="41" t="str">
        <f>UPPER(IF(OR(I12="a",I12="as"),E11,IF(OR(I12="b",I12="bs"),E12,)))</f>
        <v>NIKOLIĆ</v>
      </c>
      <c r="K11" s="42"/>
      <c r="L11" s="60"/>
      <c r="M11" s="61"/>
      <c r="N11" s="51" t="s">
        <v>131</v>
      </c>
      <c r="O11" s="57"/>
      <c r="P11" s="43"/>
      <c r="Q11" s="43"/>
      <c r="R11" s="44"/>
      <c r="T11" s="53" t="e">
        <f>#REF!</f>
        <v>#REF!</v>
      </c>
      <c r="U11" s="54" t="s">
        <v>19</v>
      </c>
      <c r="V11" s="55" t="str">
        <f t="shared" si="0"/>
        <v>STANOJEVIĆ JOVANA</v>
      </c>
    </row>
    <row r="12" spans="1:22" s="45" customFormat="1" ht="9" customHeight="1">
      <c r="A12" s="49" t="s">
        <v>28</v>
      </c>
      <c r="B12" s="37" t="str">
        <f>IF($D12="","",VLOOKUP($D12,'[1]PRIPREMA DEVOJCICE GT '!$A$7:$P$70,15))</f>
        <v>DA</v>
      </c>
      <c r="C12" s="37">
        <f>IF($D12="","",VLOOKUP($D12,'[1]PRIPREMA DEVOJCICE GT '!$A$7:$P$70,16))</f>
        <v>118</v>
      </c>
      <c r="D12" s="38">
        <v>29</v>
      </c>
      <c r="E12" s="37" t="str">
        <f>UPPER(IF($D12="","",VLOOKUP($D12,'[1]PRIPREMA DEVOJCICE GT '!$A$7:$P$70,2)))</f>
        <v>NIKOLIĆ</v>
      </c>
      <c r="F12" s="37" t="str">
        <f>IF($D12="","",VLOOKUP($D12,'[1]PRIPREMA DEVOJCICE GT '!$A$7:$P$70,3))</f>
        <v>TIJANA</v>
      </c>
      <c r="G12" s="37"/>
      <c r="H12" s="37" t="str">
        <f>IF($D12="","",VLOOKUP($D12,'[1]PRIPREMA DEVOJCICE GT '!$A$7:$P$70,4))</f>
        <v>ADV</v>
      </c>
      <c r="I12" s="50" t="s">
        <v>127</v>
      </c>
      <c r="J12" s="51" t="s">
        <v>128</v>
      </c>
      <c r="K12" s="52" t="s">
        <v>132</v>
      </c>
      <c r="L12" s="41" t="str">
        <f>UPPER(IF(OR(K12="a",K12="as"),J11,IF(OR(K12="b",K12="bs"),J13,)))</f>
        <v>DAKIĆ</v>
      </c>
      <c r="M12" s="62"/>
      <c r="N12" s="43"/>
      <c r="O12" s="57"/>
      <c r="P12" s="43"/>
      <c r="Q12" s="43"/>
      <c r="R12" s="44"/>
      <c r="T12" s="53" t="e">
        <f>#REF!</f>
        <v>#REF!</v>
      </c>
      <c r="U12" s="54" t="s">
        <v>19</v>
      </c>
      <c r="V12" s="55" t="str">
        <f t="shared" si="0"/>
        <v>NIKOLIĆ TIJANA</v>
      </c>
    </row>
    <row r="13" spans="1:22" s="45" customFormat="1" ht="9" customHeight="1">
      <c r="A13" s="49" t="s">
        <v>29</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DAKIĆ</v>
      </c>
      <c r="K13" s="63"/>
      <c r="L13" s="51" t="s">
        <v>130</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 '!$A$7:$P$70,15))</f>
        <v>DA</v>
      </c>
      <c r="C14" s="37">
        <f>IF($D14="","",VLOOKUP($D14,'[1]PRIPREMA DEVOJCICE GT '!$A$7:$P$70,16))</f>
        <v>54</v>
      </c>
      <c r="D14" s="38">
        <v>13</v>
      </c>
      <c r="E14" s="39" t="str">
        <f>UPPER(IF($D14="","",VLOOKUP($D14,'[1]PRIPREMA DEVOJCICE GT '!$A$7:$P$70,2)))</f>
        <v>DAKIĆ</v>
      </c>
      <c r="F14" s="39" t="str">
        <f>IF($D14="","",VLOOKUP($D14,'[1]PRIPREMA DEVOJCICE GT '!$A$7:$P$70,3))</f>
        <v>TARA</v>
      </c>
      <c r="G14" s="39"/>
      <c r="H14" s="39" t="str">
        <f>IF($D14="","",VLOOKUP($D14,'[1]PRIPREMA DEVOJCICE GT '!$A$7:$P$70,4))</f>
        <v>CZ</v>
      </c>
      <c r="I14" s="50" t="s">
        <v>31</v>
      </c>
      <c r="J14" s="51"/>
      <c r="K14" s="43"/>
      <c r="L14" s="43"/>
      <c r="M14" s="64"/>
      <c r="N14" s="58" t="s">
        <v>26</v>
      </c>
      <c r="O14" s="59" t="s">
        <v>132</v>
      </c>
      <c r="P14" s="41" t="str">
        <f>UPPER(IF(OR(O14="a",O14="as"),N10,IF(OR(O14="b",O14="bs"),N18,)))</f>
        <v>DOMAZETOVIĆ</v>
      </c>
      <c r="Q14" s="42"/>
      <c r="R14" s="44"/>
      <c r="T14" s="53" t="e">
        <f>#REF!</f>
        <v>#REF!</v>
      </c>
      <c r="U14" s="54" t="s">
        <v>19</v>
      </c>
      <c r="V14" s="55" t="str">
        <f t="shared" si="0"/>
        <v>DAKIĆ TARA</v>
      </c>
    </row>
    <row r="15" spans="1:22" s="45" customFormat="1" ht="9" customHeight="1">
      <c r="A15" s="36" t="s">
        <v>32</v>
      </c>
      <c r="B15" s="37" t="str">
        <f>IF($D15="","",VLOOKUP($D15,'[1]PRIPREMA DEVOJCICE GT '!$A$7:$P$70,15))</f>
        <v>DA</v>
      </c>
      <c r="C15" s="37">
        <f>IF($D15="","",VLOOKUP($D15,'[1]PRIPREMA DEVOJCICE GT '!$A$7:$P$70,16))</f>
        <v>44</v>
      </c>
      <c r="D15" s="38">
        <v>9</v>
      </c>
      <c r="E15" s="39" t="str">
        <f>UPPER(IF($D15="","",VLOOKUP($D15,'[1]PRIPREMA DEVOJCICE GT '!$A$7:$P$70,2)))</f>
        <v>DOMAZETOVIĆ</v>
      </c>
      <c r="F15" s="39" t="str">
        <f>IF($D15="","",VLOOKUP($D15,'[1]PRIPREMA DEVOJCICE GT '!$A$7:$P$70,3))</f>
        <v>KATARINA</v>
      </c>
      <c r="G15" s="39"/>
      <c r="H15" s="39" t="str">
        <f>IF($D15="","",VLOOKUP($D15,'[1]PRIPREMA DEVOJCICE GT '!$A$7:$P$70,4))</f>
        <v>HAR</v>
      </c>
      <c r="I15" s="40"/>
      <c r="J15" s="41" t="str">
        <f>UPPER(IF(OR(I16="a",I16="as"),E15,IF(OR(I16="b",I16="bs"),E16,)))</f>
        <v>DOMAZETOVIĆ</v>
      </c>
      <c r="K15" s="42"/>
      <c r="L15" s="43"/>
      <c r="M15" s="43"/>
      <c r="N15" s="43"/>
      <c r="O15" s="57"/>
      <c r="P15" s="51" t="s">
        <v>136</v>
      </c>
      <c r="Q15" s="57"/>
      <c r="R15" s="44"/>
      <c r="T15" s="53" t="e">
        <f>#REF!</f>
        <v>#REF!</v>
      </c>
      <c r="U15" s="54" t="s">
        <v>19</v>
      </c>
      <c r="V15" s="55" t="str">
        <f t="shared" si="0"/>
        <v>DOMAZETOVIĆ KATARINA</v>
      </c>
    </row>
    <row r="16" spans="1:22" s="45" customFormat="1" ht="9" customHeight="1" thickBot="1">
      <c r="A16" s="49" t="s">
        <v>33</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129</v>
      </c>
      <c r="L16" s="41" t="str">
        <f>UPPER(IF(OR(K16="a",K16="as"),J15,IF(OR(K16="b",K16="bs"),J17,)))</f>
        <v>DOMAZETOVIĆ</v>
      </c>
      <c r="M16" s="42"/>
      <c r="N16" s="43"/>
      <c r="O16" s="57"/>
      <c r="P16" s="43"/>
      <c r="Q16" s="57"/>
      <c r="R16" s="44"/>
      <c r="T16" s="65" t="e">
        <f>#REF!</f>
        <v>#REF!</v>
      </c>
      <c r="U16" s="54" t="s">
        <v>19</v>
      </c>
      <c r="V16" s="55" t="str">
        <f t="shared" si="0"/>
        <v>BYE </v>
      </c>
    </row>
    <row r="17" spans="1:22" s="45" customFormat="1" ht="9" customHeight="1">
      <c r="A17" s="49" t="s">
        <v>34</v>
      </c>
      <c r="B17" s="37" t="str">
        <f>IF($D17="","",VLOOKUP($D17,'[1]PRIPREMA DEVOJCICE GT '!$A$7:$P$70,15))</f>
        <v>DA</v>
      </c>
      <c r="C17" s="37">
        <f>IF($D17="","",VLOOKUP($D17,'[1]PRIPREMA DEVOJCICE GT '!$A$7:$P$70,16))</f>
        <v>87</v>
      </c>
      <c r="D17" s="38">
        <v>22</v>
      </c>
      <c r="E17" s="37" t="str">
        <f>UPPER(IF($D17="","",VLOOKUP($D17,'[1]PRIPREMA DEVOJCICE GT '!$A$7:$P$70,2)))</f>
        <v>SPASIĆ</v>
      </c>
      <c r="F17" s="37" t="str">
        <f>IF($D17="","",VLOOKUP($D17,'[1]PRIPREMA DEVOJCICE GT '!$A$7:$P$70,3))</f>
        <v>MILICA</v>
      </c>
      <c r="G17" s="37"/>
      <c r="H17" s="37" t="str">
        <f>IF($D17="","",VLOOKUP($D17,'[1]PRIPREMA DEVOJCICE GT '!$A$7:$P$70,4))</f>
        <v>AGR</v>
      </c>
      <c r="I17" s="40"/>
      <c r="J17" s="41" t="str">
        <f>UPPER(IF(OR(I18="a",I18="as"),E17,IF(OR(I18="b",I18="bs"),E18,)))</f>
        <v>SPASIĆ</v>
      </c>
      <c r="K17" s="56"/>
      <c r="L17" s="51" t="s">
        <v>135</v>
      </c>
      <c r="M17" s="57"/>
      <c r="N17" s="43"/>
      <c r="O17" s="57"/>
      <c r="P17" s="43"/>
      <c r="Q17" s="57"/>
      <c r="R17" s="44"/>
      <c r="U17" s="54" t="s">
        <v>19</v>
      </c>
      <c r="V17" s="55" t="str">
        <f t="shared" si="0"/>
        <v>SPASIĆ MILICA</v>
      </c>
    </row>
    <row r="18" spans="1:22" s="45" customFormat="1" ht="9" customHeight="1">
      <c r="A18" s="49" t="s">
        <v>35</v>
      </c>
      <c r="B18" s="37" t="str">
        <f>IF($D18="","",VLOOKUP($D18,'[1]PRIPREMA DEVOJCICE GT '!$A$7:$P$70,15))</f>
        <v>DA</v>
      </c>
      <c r="C18" s="37">
        <f>IF($D18="","",VLOOKUP($D18,'[1]PRIPREMA DEVOJCICE GT '!$A$7:$P$70,16))</f>
        <v>152</v>
      </c>
      <c r="D18" s="38">
        <v>32</v>
      </c>
      <c r="E18" s="37" t="str">
        <f>UPPER(IF($D18="","",VLOOKUP($D18,'[1]PRIPREMA DEVOJCICE GT '!$A$7:$P$70,2)))</f>
        <v>RAKETIĆ</v>
      </c>
      <c r="F18" s="37" t="str">
        <f>IF($D18="","",VLOOKUP($D18,'[1]PRIPREMA DEVOJCICE GT '!$A$7:$P$70,3))</f>
        <v>KATARINA</v>
      </c>
      <c r="G18" s="37"/>
      <c r="H18" s="37" t="str">
        <f>IF($D18="","",VLOOKUP($D18,'[1]PRIPREMA DEVOJCICE GT '!$A$7:$P$70,4))</f>
        <v>TRI</v>
      </c>
      <c r="I18" s="50" t="s">
        <v>133</v>
      </c>
      <c r="J18" s="51" t="s">
        <v>134</v>
      </c>
      <c r="K18" s="43"/>
      <c r="L18" s="58" t="s">
        <v>26</v>
      </c>
      <c r="M18" s="59" t="s">
        <v>129</v>
      </c>
      <c r="N18" s="41" t="str">
        <f>UPPER(IF(OR(M18="a",M18="as"),L16,IF(OR(M18="b",M18="bs"),L20,)))</f>
        <v>DOMAZETOVIĆ</v>
      </c>
      <c r="O18" s="63"/>
      <c r="P18" s="43"/>
      <c r="Q18" s="57"/>
      <c r="R18" s="44"/>
      <c r="U18" s="54" t="s">
        <v>19</v>
      </c>
      <c r="V18" s="55" t="str">
        <f t="shared" si="0"/>
        <v>RAKETIĆ KATARINA</v>
      </c>
    </row>
    <row r="19" spans="1:22" s="45" customFormat="1" ht="9" customHeight="1">
      <c r="A19" s="49" t="s">
        <v>36</v>
      </c>
      <c r="B19" s="37">
        <f>IF($D19="","",VLOOKUP($D19,'[1]PRIPREMA DEVOJCICE GT '!$A$7:$P$70,15))</f>
      </c>
      <c r="C19" s="37">
        <f>IF($D19="","",VLOOKUP($D19,'[1]PRIPREMA DEVOJCICE GT '!$A$7:$P$70,16))</f>
      </c>
      <c r="D19" s="38"/>
      <c r="E19" s="37" t="s">
        <v>21</v>
      </c>
      <c r="F19" s="37">
        <f>IF($D19="","",VLOOKUP($D19,'[1]PRIPREMA DEVOJCICE GT '!$A$7:$P$70,3))</f>
      </c>
      <c r="G19" s="37"/>
      <c r="H19" s="37">
        <f>IF($D19="","",VLOOKUP($D19,'[1]PRIPREMA DEVOJCICE GT '!$A$7:$P$70,4))</f>
      </c>
      <c r="I19" s="40"/>
      <c r="J19" s="41" t="str">
        <f>UPPER(IF(OR(I20="a",I20="as"),E19,IF(OR(I20="b",I20="bs"),E20,)))</f>
        <v>SIMOVIĆ</v>
      </c>
      <c r="K19" s="42"/>
      <c r="L19" s="60"/>
      <c r="M19" s="61"/>
      <c r="N19" s="51" t="s">
        <v>128</v>
      </c>
      <c r="O19" s="43"/>
      <c r="P19" s="43"/>
      <c r="Q19" s="57"/>
      <c r="R19" s="44"/>
      <c r="U19" s="54" t="s">
        <v>19</v>
      </c>
      <c r="V19" s="55" t="str">
        <f t="shared" si="0"/>
        <v>BYE </v>
      </c>
    </row>
    <row r="20" spans="1:22" s="45" customFormat="1" ht="9" customHeight="1">
      <c r="A20" s="49" t="s">
        <v>37</v>
      </c>
      <c r="B20" s="37" t="str">
        <f>IF($D20="","",VLOOKUP($D20,'[1]PRIPREMA DEVOJCICE GT '!$A$7:$P$70,15))</f>
        <v>DA</v>
      </c>
      <c r="C20" s="37">
        <f>IF($D20="","",VLOOKUP($D20,'[1]PRIPREMA DEVOJCICE GT '!$A$7:$P$70,16))</f>
        <v>66</v>
      </c>
      <c r="D20" s="38">
        <v>19</v>
      </c>
      <c r="E20" s="37" t="str">
        <f>UPPER(IF($D20="","",VLOOKUP($D20,'[1]PRIPREMA DEVOJCICE GT '!$A$7:$P$70,2)))</f>
        <v>SIMOVIĆ</v>
      </c>
      <c r="F20" s="37" t="str">
        <f>IF($D20="","",VLOOKUP($D20,'[1]PRIPREMA DEVOJCICE GT '!$A$7:$P$70,3))</f>
        <v>ANDRIANA</v>
      </c>
      <c r="G20" s="37"/>
      <c r="H20" s="37" t="str">
        <f>IF($D20="","",VLOOKUP($D20,'[1]PRIPREMA DEVOJCICE GT '!$A$7:$P$70,4))</f>
        <v>PAR</v>
      </c>
      <c r="I20" s="50" t="s">
        <v>38</v>
      </c>
      <c r="J20" s="51"/>
      <c r="K20" s="52" t="s">
        <v>133</v>
      </c>
      <c r="L20" s="41" t="str">
        <f>UPPER(IF(OR(K20="a",K20="as"),J19,IF(OR(K20="b",K20="bs"),J21,)))</f>
        <v>SIMOVIĆ</v>
      </c>
      <c r="M20" s="62"/>
      <c r="N20" s="43"/>
      <c r="O20" s="43"/>
      <c r="P20" s="43"/>
      <c r="Q20" s="57"/>
      <c r="R20" s="44"/>
      <c r="U20" s="54" t="s">
        <v>19</v>
      </c>
      <c r="V20" s="55" t="str">
        <f t="shared" si="0"/>
        <v>SIMOVIĆ ANDRIANA</v>
      </c>
    </row>
    <row r="21" spans="1:22" s="45" customFormat="1" ht="9" customHeight="1">
      <c r="A21" s="49" t="s">
        <v>39</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BRKIĆ</v>
      </c>
      <c r="K21" s="63"/>
      <c r="L21" s="51" t="s">
        <v>137</v>
      </c>
      <c r="M21" s="43"/>
      <c r="N21" s="43"/>
      <c r="O21" s="43"/>
      <c r="P21" s="43"/>
      <c r="Q21" s="57"/>
      <c r="R21" s="44"/>
      <c r="U21" s="54" t="s">
        <v>19</v>
      </c>
      <c r="V21" s="55" t="str">
        <f t="shared" si="0"/>
        <v>BYE </v>
      </c>
    </row>
    <row r="22" spans="1:22" s="45" customFormat="1" ht="9" customHeight="1">
      <c r="A22" s="36" t="s">
        <v>40</v>
      </c>
      <c r="B22" s="37" t="str">
        <f>IF($D22="","",VLOOKUP($D22,'[1]PRIPREMA DEVOJCICE GT '!$A$7:$P$70,15))</f>
        <v>DA</v>
      </c>
      <c r="C22" s="37">
        <f>IF($D22="","",VLOOKUP($D22,'[1]PRIPREMA DEVOJCICE GT '!$A$7:$P$70,16))</f>
        <v>35</v>
      </c>
      <c r="D22" s="38">
        <v>8</v>
      </c>
      <c r="E22" s="39" t="str">
        <f>UPPER(IF($D22="","",VLOOKUP($D22,'[1]PRIPREMA DEVOJCICE GT '!$A$7:$P$70,2)))</f>
        <v>BRKIĆ</v>
      </c>
      <c r="F22" s="39" t="str">
        <f>IF($D22="","",VLOOKUP($D22,'[1]PRIPREMA DEVOJCICE GT '!$A$7:$P$70,3))</f>
        <v>ANDRIJANA</v>
      </c>
      <c r="G22" s="39"/>
      <c r="H22" s="39" t="str">
        <f>IF($D22="","",VLOOKUP($D22,'[1]PRIPREMA DEVOJCICE GT '!$A$7:$P$70,4))</f>
        <v>HAR</v>
      </c>
      <c r="I22" s="50" t="s">
        <v>31</v>
      </c>
      <c r="J22" s="51"/>
      <c r="K22" s="43"/>
      <c r="L22" s="43"/>
      <c r="M22" s="64"/>
      <c r="N22" s="66" t="s">
        <v>41</v>
      </c>
      <c r="O22" s="67"/>
      <c r="P22" s="41" t="str">
        <f>UPPER(IF(OR(O23="a",O23="as"),P14,IF(OR(O23="b",O23="bs"),P30,)))</f>
        <v>STANKOVIĆ</v>
      </c>
      <c r="Q22" s="68"/>
      <c r="R22" s="44"/>
      <c r="U22" s="54" t="s">
        <v>19</v>
      </c>
      <c r="V22" s="55" t="str">
        <f t="shared" si="0"/>
        <v>BRKIĆ ANDRIJANA</v>
      </c>
    </row>
    <row r="23" spans="1:22" s="45" customFormat="1" ht="9" customHeight="1">
      <c r="A23" s="36" t="s">
        <v>42</v>
      </c>
      <c r="B23" s="37" t="str">
        <f>IF($D23="","",VLOOKUP($D23,'[1]PRIPREMA DEVOJCICE GT '!$A$7:$P$70,15))</f>
        <v>DA</v>
      </c>
      <c r="C23" s="37">
        <f>IF($D23="","",VLOOKUP($D23,'[1]PRIPREMA DEVOJCICE GT '!$A$7:$P$70,16))</f>
        <v>19</v>
      </c>
      <c r="D23" s="38">
        <v>4</v>
      </c>
      <c r="E23" s="39" t="str">
        <f>UPPER(IF($D23="","",VLOOKUP($D23,'[1]PRIPREMA DEVOJCICE GT '!$A$7:$P$70,2)))</f>
        <v>STANKOVIĆ</v>
      </c>
      <c r="F23" s="39" t="str">
        <f>IF($D23="","",VLOOKUP($D23,'[1]PRIPREMA DEVOJCICE GT '!$A$7:$P$70,3))</f>
        <v>ALEKSANDRA</v>
      </c>
      <c r="G23" s="39"/>
      <c r="H23" s="39" t="str">
        <f>IF($D23="","",VLOOKUP($D23,'[1]PRIPREMA DEVOJCICE GT '!$A$7:$P$70,4))</f>
        <v>OLI</v>
      </c>
      <c r="I23" s="40"/>
      <c r="J23" s="41" t="str">
        <f>UPPER(IF(OR(I24="a",I24="as"),E23,IF(OR(I24="b",I24="bs"),E24,)))</f>
        <v>STANKOVIĆ</v>
      </c>
      <c r="K23" s="42"/>
      <c r="L23" s="43"/>
      <c r="M23" s="43"/>
      <c r="N23" s="58" t="s">
        <v>26</v>
      </c>
      <c r="O23" s="69" t="s">
        <v>31</v>
      </c>
      <c r="P23" s="51" t="s">
        <v>134</v>
      </c>
      <c r="Q23" s="70"/>
      <c r="R23" s="44"/>
      <c r="U23" s="54" t="s">
        <v>19</v>
      </c>
      <c r="V23" s="55" t="str">
        <f t="shared" si="0"/>
        <v>STANKOVIĆ ALEKSANDRA</v>
      </c>
    </row>
    <row r="24" spans="1:22" s="45" customFormat="1" ht="9" customHeight="1">
      <c r="A24" s="49" t="s">
        <v>43</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22</v>
      </c>
      <c r="L24" s="41" t="str">
        <f>UPPER(IF(OR(K24="a",K24="as"),J23,IF(OR(K24="b",K24="bs"),J25,)))</f>
        <v>STANKOVIĆ</v>
      </c>
      <c r="M24" s="42"/>
      <c r="N24" s="43"/>
      <c r="O24" s="43"/>
      <c r="P24" s="43"/>
      <c r="Q24" s="57"/>
      <c r="R24" s="44"/>
      <c r="U24" s="54" t="s">
        <v>19</v>
      </c>
      <c r="V24" s="55" t="str">
        <f t="shared" si="0"/>
        <v>BYE </v>
      </c>
    </row>
    <row r="25" spans="1:22" s="45" customFormat="1" ht="9" customHeight="1">
      <c r="A25" s="49" t="s">
        <v>44</v>
      </c>
      <c r="B25" s="37" t="str">
        <f>IF($D25="","",VLOOKUP($D25,'[1]PRIPREMA DEVOJCICE GT '!$A$7:$P$70,15))</f>
        <v>DA</v>
      </c>
      <c r="C25" s="37">
        <f>IF($D25="","",VLOOKUP($D25,'[1]PRIPREMA DEVOJCICE GT '!$A$7:$P$70,16))</f>
        <v>64</v>
      </c>
      <c r="D25" s="38">
        <v>18</v>
      </c>
      <c r="E25" s="37" t="str">
        <f>UPPER(IF($D25="","",VLOOKUP($D25,'[1]PRIPREMA DEVOJCICE GT '!$A$7:$P$70,2)))</f>
        <v>VASIĆ</v>
      </c>
      <c r="F25" s="37" t="str">
        <f>IF($D25="","",VLOOKUP($D25,'[1]PRIPREMA DEVOJCICE GT '!$A$7:$P$70,3))</f>
        <v>STAŠA</v>
      </c>
      <c r="G25" s="37"/>
      <c r="H25" s="37" t="str">
        <f>IF($D25="","",VLOOKUP($D25,'[1]PRIPREMA DEVOJCICE GT '!$A$7:$P$70,4))</f>
        <v>PRV</v>
      </c>
      <c r="I25" s="40"/>
      <c r="J25" s="41" t="str">
        <f>UPPER(IF(OR(I26="a",I26="as"),E25,IF(OR(I26="b",I26="bs"),E26,)))</f>
        <v>VASIĆ</v>
      </c>
      <c r="K25" s="56"/>
      <c r="L25" s="51" t="s">
        <v>138</v>
      </c>
      <c r="M25" s="57"/>
      <c r="N25" s="43"/>
      <c r="O25" s="43"/>
      <c r="P25" s="43"/>
      <c r="Q25" s="57"/>
      <c r="R25" s="44"/>
      <c r="U25" s="54" t="s">
        <v>19</v>
      </c>
      <c r="V25" s="55" t="str">
        <f t="shared" si="0"/>
        <v>VASIĆ STAŠA</v>
      </c>
    </row>
    <row r="26" spans="1:22" s="45" customFormat="1" ht="9" customHeight="1">
      <c r="A26" s="49" t="s">
        <v>45</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25</v>
      </c>
      <c r="J26" s="51"/>
      <c r="K26" s="43"/>
      <c r="L26" s="58" t="s">
        <v>26</v>
      </c>
      <c r="M26" s="59" t="s">
        <v>22</v>
      </c>
      <c r="N26" s="41" t="str">
        <f>UPPER(IF(OR(M26="a",M26="as"),L24,IF(OR(M26="b",M26="bs"),L28,)))</f>
        <v>STANKOVIĆ</v>
      </c>
      <c r="O26" s="42"/>
      <c r="P26" s="43"/>
      <c r="Q26" s="57"/>
      <c r="R26" s="44"/>
      <c r="U26" s="54" t="s">
        <v>19</v>
      </c>
      <c r="V26" s="55" t="str">
        <f t="shared" si="0"/>
        <v>BYE </v>
      </c>
    </row>
    <row r="27" spans="1:22" s="45" customFormat="1" ht="9" customHeight="1">
      <c r="A27" s="49" t="s">
        <v>46</v>
      </c>
      <c r="B27" s="37" t="str">
        <f>IF($D27="","",VLOOKUP($D27,'[1]PRIPREMA DEVOJCICE GT '!$A$7:$P$70,15))</f>
        <v>DA</v>
      </c>
      <c r="C27" s="37">
        <f>IF($D27="","",VLOOKUP($D27,'[1]PRIPREMA DEVOJCICE GT '!$A$7:$P$70,16))</f>
        <v>62</v>
      </c>
      <c r="D27" s="38">
        <v>17</v>
      </c>
      <c r="E27" s="37" t="str">
        <f>UPPER(IF($D27="","",VLOOKUP($D27,'[1]PRIPREMA DEVOJCICE GT '!$A$7:$P$70,2)))</f>
        <v>BABIĆ</v>
      </c>
      <c r="F27" s="37" t="str">
        <f>IF($D27="","",VLOOKUP($D27,'[1]PRIPREMA DEVOJCICE GT '!$A$7:$P$70,3))</f>
        <v>JOVANA</v>
      </c>
      <c r="G27" s="37"/>
      <c r="H27" s="37" t="str">
        <f>IF($D27="","",VLOOKUP($D27,'[1]PRIPREMA DEVOJCICE GT '!$A$7:$P$70,4))</f>
        <v>PAR</v>
      </c>
      <c r="I27" s="40"/>
      <c r="J27" s="41" t="str">
        <f>UPPER(IF(OR(I28="a",I28="as"),E27,IF(OR(I28="b",I28="bs"),E28,)))</f>
        <v>POPOVIĆ</v>
      </c>
      <c r="K27" s="42"/>
      <c r="L27" s="60"/>
      <c r="M27" s="61"/>
      <c r="N27" s="51" t="s">
        <v>139</v>
      </c>
      <c r="O27" s="57"/>
      <c r="P27" s="43"/>
      <c r="Q27" s="57"/>
      <c r="R27" s="44"/>
      <c r="U27" s="54" t="s">
        <v>19</v>
      </c>
      <c r="V27" s="55" t="str">
        <f t="shared" si="0"/>
        <v>BABIĆ JOVANA</v>
      </c>
    </row>
    <row r="28" spans="1:22" s="45" customFormat="1" ht="9" customHeight="1">
      <c r="A28" s="49" t="s">
        <v>47</v>
      </c>
      <c r="B28" s="37" t="str">
        <f>IF($D28="","",VLOOKUP($D28,'[1]PRIPREMA DEVOJCICE GT '!$A$7:$P$70,15))</f>
        <v>DA</v>
      </c>
      <c r="C28" s="37">
        <f>IF($D28="","",VLOOKUP($D28,'[1]PRIPREMA DEVOJCICE GT '!$A$7:$P$70,16))</f>
        <v>0</v>
      </c>
      <c r="D28" s="38">
        <v>41</v>
      </c>
      <c r="E28" s="37" t="str">
        <f>UPPER(IF($D28="","",VLOOKUP($D28,'[1]PRIPREMA DEVOJCICE GT '!$A$7:$P$70,2)))</f>
        <v>POPOVIĆ</v>
      </c>
      <c r="F28" s="37" t="str">
        <f>IF($D28="","",VLOOKUP($D28,'[1]PRIPREMA DEVOJCICE GT '!$A$7:$P$70,3))</f>
        <v>JELENA</v>
      </c>
      <c r="G28" s="37"/>
      <c r="H28" s="37" t="str">
        <f>IF($D28="","",VLOOKUP($D28,'[1]PRIPREMA DEVOJCICE GT '!$A$7:$P$70,4))</f>
        <v>CZ</v>
      </c>
      <c r="I28" s="50" t="s">
        <v>38</v>
      </c>
      <c r="J28" s="51" t="s">
        <v>137</v>
      </c>
      <c r="K28" s="52" t="s">
        <v>31</v>
      </c>
      <c r="L28" s="41" t="str">
        <f>UPPER(IF(OR(K28="a",K28="as"),J27,IF(OR(K28="b",K28="bs"),J29,)))</f>
        <v>CVETKOVIĆ</v>
      </c>
      <c r="M28" s="62"/>
      <c r="N28" s="43"/>
      <c r="O28" s="57"/>
      <c r="P28" s="43"/>
      <c r="Q28" s="57"/>
      <c r="R28" s="44"/>
      <c r="U28" s="54" t="s">
        <v>19</v>
      </c>
      <c r="V28" s="55" t="str">
        <f t="shared" si="0"/>
        <v>POPOVIĆ JELENA</v>
      </c>
    </row>
    <row r="29" spans="1:22" s="45" customFormat="1" ht="9" customHeight="1">
      <c r="A29" s="49" t="s">
        <v>48</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CVETKOVIĆ</v>
      </c>
      <c r="K29" s="63"/>
      <c r="L29" s="51" t="s">
        <v>140</v>
      </c>
      <c r="M29" s="43"/>
      <c r="N29" s="43"/>
      <c r="O29" s="57"/>
      <c r="P29" s="43"/>
      <c r="Q29" s="57"/>
      <c r="R29" s="44"/>
      <c r="U29" s="54" t="s">
        <v>19</v>
      </c>
      <c r="V29" s="55" t="str">
        <f t="shared" si="0"/>
        <v>BYE </v>
      </c>
    </row>
    <row r="30" spans="1:22" s="45" customFormat="1" ht="9" customHeight="1">
      <c r="A30" s="36" t="s">
        <v>49</v>
      </c>
      <c r="B30" s="37" t="str">
        <f>IF($D30="","",VLOOKUP($D30,'[1]PRIPREMA DEVOJCICE GT '!$A$7:$P$70,15))</f>
        <v>DA</v>
      </c>
      <c r="C30" s="37">
        <f>IF($D30="","",VLOOKUP($D30,'[1]PRIPREMA DEVOJCICE GT '!$A$7:$P$70,16))</f>
        <v>59</v>
      </c>
      <c r="D30" s="38">
        <v>15</v>
      </c>
      <c r="E30" s="39" t="str">
        <f>UPPER(IF($D30="","",VLOOKUP($D30,'[1]PRIPREMA DEVOJCICE GT '!$A$7:$P$70,2)))</f>
        <v>CVETKOVIĆ</v>
      </c>
      <c r="F30" s="39" t="str">
        <f>IF($D30="","",VLOOKUP($D30,'[1]PRIPREMA DEVOJCICE GT '!$A$7:$P$70,3))</f>
        <v>JOVANA</v>
      </c>
      <c r="G30" s="39"/>
      <c r="H30" s="39" t="str">
        <f>IF($D30="","",VLOOKUP($D30,'[1]PRIPREMA DEVOJCICE GT '!$A$7:$P$70,4))</f>
        <v>ABO</v>
      </c>
      <c r="I30" s="50" t="s">
        <v>31</v>
      </c>
      <c r="J30" s="51"/>
      <c r="K30" s="43"/>
      <c r="L30" s="43"/>
      <c r="M30" s="64"/>
      <c r="N30" s="58" t="s">
        <v>26</v>
      </c>
      <c r="O30" s="59" t="s">
        <v>22</v>
      </c>
      <c r="P30" s="41" t="str">
        <f>UPPER(IF(OR(O30="a",O30="as"),N26,IF(OR(O30="b",O30="bs"),N34,)))</f>
        <v>STANKOVIĆ</v>
      </c>
      <c r="Q30" s="63"/>
      <c r="R30" s="44"/>
      <c r="U30" s="54" t="s">
        <v>19</v>
      </c>
      <c r="V30" s="55" t="str">
        <f t="shared" si="0"/>
        <v>CVETKOVIĆ JOVANA</v>
      </c>
    </row>
    <row r="31" spans="1:22" s="45" customFormat="1" ht="9" customHeight="1">
      <c r="A31" s="36" t="s">
        <v>50</v>
      </c>
      <c r="B31" s="37" t="str">
        <f>IF($D31="","",VLOOKUP($D31,'[1]PRIPREMA DEVOJCICE GT '!$A$7:$P$70,15))</f>
        <v>DA</v>
      </c>
      <c r="C31" s="37">
        <f>IF($D31="","",VLOOKUP($D31,'[1]PRIPREMA DEVOJCICE GT '!$A$7:$P$70,16))</f>
        <v>46</v>
      </c>
      <c r="D31" s="38">
        <v>11</v>
      </c>
      <c r="E31" s="39" t="str">
        <f>UPPER(IF($D31="","",VLOOKUP($D31,'[1]PRIPREMA DEVOJCICE GT '!$A$7:$P$70,2)))</f>
        <v>ERAKOVIĆ</v>
      </c>
      <c r="F31" s="39" t="str">
        <f>IF($D31="","",VLOOKUP($D31,'[1]PRIPREMA DEVOJCICE GT '!$A$7:$P$70,3))</f>
        <v>TAMARA</v>
      </c>
      <c r="G31" s="39"/>
      <c r="H31" s="39" t="str">
        <f>IF($D31="","",VLOOKUP($D31,'[1]PRIPREMA DEVOJCICE GT '!$A$7:$P$70,4))</f>
        <v>PAR</v>
      </c>
      <c r="I31" s="40"/>
      <c r="J31" s="41" t="str">
        <f>UPPER(IF(OR(I32="a",I32="as"),E31,IF(OR(I32="b",I32="bs"),E32,)))</f>
        <v>ERAKOVIĆ</v>
      </c>
      <c r="K31" s="42"/>
      <c r="L31" s="43"/>
      <c r="M31" s="43"/>
      <c r="N31" s="43"/>
      <c r="O31" s="57"/>
      <c r="P31" s="51" t="s">
        <v>134</v>
      </c>
      <c r="Q31" s="43"/>
      <c r="R31" s="44"/>
      <c r="U31" s="54" t="s">
        <v>19</v>
      </c>
      <c r="V31" s="55" t="str">
        <f t="shared" si="0"/>
        <v>ERAKOVIĆ TAMARA</v>
      </c>
    </row>
    <row r="32" spans="1:22" s="45" customFormat="1" ht="9" customHeight="1">
      <c r="A32" s="49" t="s">
        <v>51</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t="s">
        <v>22</v>
      </c>
      <c r="L32" s="41" t="str">
        <f>UPPER(IF(OR(K32="a",K32="as"),J31,IF(OR(K32="b",K32="bs"),J33,)))</f>
        <v>ERAKOVIĆ</v>
      </c>
      <c r="M32" s="42"/>
      <c r="N32" s="43"/>
      <c r="O32" s="57"/>
      <c r="P32" s="43"/>
      <c r="Q32" s="43"/>
      <c r="R32" s="44"/>
      <c r="U32" s="54" t="s">
        <v>19</v>
      </c>
      <c r="V32" s="55" t="str">
        <f t="shared" si="0"/>
        <v>BYE </v>
      </c>
    </row>
    <row r="33" spans="1:22" s="45" customFormat="1" ht="9" customHeight="1">
      <c r="A33" s="49" t="s">
        <v>52</v>
      </c>
      <c r="B33" s="37" t="str">
        <f>IF($D33="","",VLOOKUP($D33,'[1]PRIPREMA DEVOJCICE GT '!$A$7:$P$70,15))</f>
        <v>DA</v>
      </c>
      <c r="C33" s="37">
        <f>IF($D33="","",VLOOKUP($D33,'[1]PRIPREMA DEVOJCICE GT '!$A$7:$P$70,16))</f>
        <v>117</v>
      </c>
      <c r="D33" s="38">
        <v>28</v>
      </c>
      <c r="E33" s="37" t="str">
        <f>UPPER(IF($D33="","",VLOOKUP($D33,'[1]PRIPREMA DEVOJCICE GT '!$A$7:$P$70,2)))</f>
        <v>NIKOLIĆ</v>
      </c>
      <c r="F33" s="37" t="str">
        <f>IF($D33="","",VLOOKUP($D33,'[1]PRIPREMA DEVOJCICE GT '!$A$7:$P$70,3))</f>
        <v>MILICA</v>
      </c>
      <c r="G33" s="37"/>
      <c r="H33" s="37" t="str">
        <f>IF($D33="","",VLOOKUP($D33,'[1]PRIPREMA DEVOJCICE GT '!$A$7:$P$70,4))</f>
        <v>PAR</v>
      </c>
      <c r="I33" s="40"/>
      <c r="J33" s="41" t="s">
        <v>141</v>
      </c>
      <c r="K33" s="56"/>
      <c r="L33" s="51" t="s">
        <v>143</v>
      </c>
      <c r="M33" s="57"/>
      <c r="N33" s="43"/>
      <c r="O33" s="57"/>
      <c r="P33" s="43" t="s">
        <v>109</v>
      </c>
      <c r="Q33" s="43"/>
      <c r="R33" s="44"/>
      <c r="U33" s="54" t="s">
        <v>19</v>
      </c>
      <c r="V33" s="55" t="str">
        <f t="shared" si="0"/>
        <v>NIKOLIĆ MILICA</v>
      </c>
    </row>
    <row r="34" spans="1:22" s="45" customFormat="1" ht="9" customHeight="1">
      <c r="A34" s="49" t="s">
        <v>53</v>
      </c>
      <c r="B34" s="37" t="str">
        <f>IF($D34="","",VLOOKUP($D34,'[1]PRIPREMA DEVOJCICE GT '!$A$7:$P$70,15))</f>
        <v>DA</v>
      </c>
      <c r="C34" s="37">
        <f>IF($D34="","",VLOOKUP($D34,'[1]PRIPREMA DEVOJCICE GT '!$A$7:$P$70,16))</f>
        <v>106</v>
      </c>
      <c r="D34" s="38">
        <v>25</v>
      </c>
      <c r="E34" s="37" t="str">
        <f>UPPER(IF($D34="","",VLOOKUP($D34,'[1]PRIPREMA DEVOJCICE GT '!$A$7:$P$70,2)))</f>
        <v>RAKOČEVIĆ</v>
      </c>
      <c r="F34" s="37" t="str">
        <f>IF($D34="","",VLOOKUP($D34,'[1]PRIPREMA DEVOJCICE GT '!$A$7:$P$70,3))</f>
        <v>MARIJA</v>
      </c>
      <c r="G34" s="37"/>
      <c r="H34" s="37" t="str">
        <f>IF($D34="","",VLOOKUP($D34,'[1]PRIPREMA DEVOJCICE GT '!$A$7:$P$70,4))</f>
        <v>VIC</v>
      </c>
      <c r="I34" s="50" t="s">
        <v>25</v>
      </c>
      <c r="J34" s="51" t="s">
        <v>142</v>
      </c>
      <c r="K34" s="43"/>
      <c r="L34" s="58" t="s">
        <v>26</v>
      </c>
      <c r="M34" s="59" t="s">
        <v>31</v>
      </c>
      <c r="N34" s="41" t="str">
        <f>UPPER(IF(OR(M34="a",M34="as"),L32,IF(OR(M34="b",M34="bs"),L36,)))</f>
        <v>OBRADOVIĆ</v>
      </c>
      <c r="O34" s="63"/>
      <c r="P34" s="43" t="s">
        <v>157</v>
      </c>
      <c r="Q34" s="43"/>
      <c r="R34" s="44"/>
      <c r="U34" s="54" t="s">
        <v>19</v>
      </c>
      <c r="V34" s="55" t="str">
        <f t="shared" si="0"/>
        <v>RAKOČEVIĆ MARIJA</v>
      </c>
    </row>
    <row r="35" spans="1:22" s="45" customFormat="1" ht="9" customHeight="1">
      <c r="A35" s="49" t="s">
        <v>54</v>
      </c>
      <c r="B35" s="37" t="str">
        <f>IF($D35="","",VLOOKUP($D35,'[1]PRIPREMA DEVOJCICE GT '!$A$7:$P$70,15))</f>
        <v>DA</v>
      </c>
      <c r="C35" s="37">
        <f>IF($D35="","",VLOOKUP($D35,'[1]PRIPREMA DEVOJCICE GT '!$A$7:$P$70,16))</f>
        <v>153</v>
      </c>
      <c r="D35" s="38">
        <v>33</v>
      </c>
      <c r="E35" s="37" t="str">
        <f>UPPER(IF($D35="","",VLOOKUP($D35,'[1]PRIPREMA DEVOJCICE GT '!$A$7:$P$70,2)))</f>
        <v>MICIĆ</v>
      </c>
      <c r="F35" s="37" t="str">
        <f>IF($D35="","",VLOOKUP($D35,'[1]PRIPREMA DEVOJCICE GT '!$A$7:$P$70,3))</f>
        <v>MARIJA</v>
      </c>
      <c r="G35" s="37"/>
      <c r="H35" s="37" t="str">
        <f>IF($D35="","",VLOOKUP($D35,'[1]PRIPREMA DEVOJCICE GT '!$A$7:$P$70,4))</f>
        <v>KLB</v>
      </c>
      <c r="I35" s="40"/>
      <c r="J35" s="41" t="str">
        <f>UPPER(IF(OR(I36="a",I36="as"),E35,IF(OR(I36="b",I36="bs"),E36,)))</f>
        <v>POLEKSIĆ</v>
      </c>
      <c r="K35" s="42"/>
      <c r="L35" s="60"/>
      <c r="M35" s="61"/>
      <c r="N35" s="51" t="s">
        <v>145</v>
      </c>
      <c r="O35" s="43"/>
      <c r="P35" s="43"/>
      <c r="Q35" s="43"/>
      <c r="R35" s="44"/>
      <c r="U35" s="54" t="s">
        <v>19</v>
      </c>
      <c r="V35" s="55" t="str">
        <f t="shared" si="0"/>
        <v>MICIĆ MARIJA</v>
      </c>
    </row>
    <row r="36" spans="1:22" s="45" customFormat="1" ht="9" customHeight="1">
      <c r="A36" s="49" t="s">
        <v>55</v>
      </c>
      <c r="B36" s="37" t="str">
        <f>IF($D36="","",VLOOKUP($D36,'[1]PRIPREMA DEVOJCICE GT '!$A$7:$P$70,15))</f>
        <v>DA</v>
      </c>
      <c r="C36" s="37">
        <f>IF($D36="","",VLOOKUP($D36,'[1]PRIPREMA DEVOJCICE GT '!$A$7:$P$70,16))</f>
        <v>100</v>
      </c>
      <c r="D36" s="38">
        <v>24</v>
      </c>
      <c r="E36" s="37" t="str">
        <f>UPPER(IF($D36="","",VLOOKUP($D36,'[1]PRIPREMA DEVOJCICE GT '!$A$7:$P$70,2)))</f>
        <v>POLEKSIĆ</v>
      </c>
      <c r="F36" s="37" t="str">
        <f>IF($D36="","",VLOOKUP($D36,'[1]PRIPREMA DEVOJCICE GT '!$A$7:$P$70,3))</f>
        <v>IVA</v>
      </c>
      <c r="G36" s="37"/>
      <c r="H36" s="37" t="str">
        <f>IF($D36="","",VLOOKUP($D36,'[1]PRIPREMA DEVOJCICE GT '!$A$7:$P$70,4))</f>
        <v>OLI</v>
      </c>
      <c r="I36" s="50" t="s">
        <v>38</v>
      </c>
      <c r="J36" s="51" t="s">
        <v>128</v>
      </c>
      <c r="K36" s="52" t="s">
        <v>31</v>
      </c>
      <c r="L36" s="41" t="str">
        <f>UPPER(IF(OR(K36="a",K36="as"),J35,IF(OR(K36="b",K36="bs"),J37,)))</f>
        <v>OBRADOVIĆ</v>
      </c>
      <c r="M36" s="62"/>
      <c r="N36" s="71" t="s">
        <v>56</v>
      </c>
      <c r="O36" s="72"/>
      <c r="P36" s="71" t="s">
        <v>57</v>
      </c>
      <c r="Q36" s="72"/>
      <c r="R36" s="44"/>
      <c r="U36" s="54" t="s">
        <v>19</v>
      </c>
      <c r="V36" s="55" t="str">
        <f t="shared" si="0"/>
        <v>POLEKSIĆ IVA</v>
      </c>
    </row>
    <row r="37" spans="1:22" s="45" customFormat="1" ht="9" customHeight="1">
      <c r="A37" s="49" t="s">
        <v>58</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OBRADOVIĆ</v>
      </c>
      <c r="K37" s="63"/>
      <c r="L37" s="51" t="s">
        <v>144</v>
      </c>
      <c r="M37" s="43"/>
      <c r="N37" s="73" t="str">
        <f>UPPER(IF(OR(O23="a",O23="as"),P14,IF(OR(O23="b",O23="bs"),P30,)))</f>
        <v>STANKOVIĆ</v>
      </c>
      <c r="O37" s="74"/>
      <c r="P37" s="71"/>
      <c r="Q37" s="72"/>
      <c r="R37" s="44"/>
      <c r="U37" s="54" t="s">
        <v>19</v>
      </c>
      <c r="V37" s="55" t="str">
        <f t="shared" si="0"/>
        <v>BYE </v>
      </c>
    </row>
    <row r="38" spans="1:22" s="45" customFormat="1" ht="9" customHeight="1">
      <c r="A38" s="36" t="s">
        <v>59</v>
      </c>
      <c r="B38" s="37" t="str">
        <f>IF($D38="","",VLOOKUP($D38,'[1]PRIPREMA DEVOJCICE GT '!$A$7:$P$70,15))</f>
        <v>DA</v>
      </c>
      <c r="C38" s="37">
        <f>IF($D38="","",VLOOKUP($D38,'[1]PRIPREMA DEVOJCICE GT '!$A$7:$P$70,16))</f>
        <v>28</v>
      </c>
      <c r="D38" s="38">
        <v>6</v>
      </c>
      <c r="E38" s="39" t="str">
        <f>UPPER(IF($D38="","",VLOOKUP($D38,'[1]PRIPREMA DEVOJCICE GT '!$A$7:$P$70,2)))</f>
        <v>OBRADOVIĆ</v>
      </c>
      <c r="F38" s="39" t="str">
        <f>IF($D38="","",VLOOKUP($D38,'[1]PRIPREMA DEVOJCICE GT '!$A$7:$P$70,3))</f>
        <v>MINA</v>
      </c>
      <c r="G38" s="39"/>
      <c r="H38" s="39" t="str">
        <f>IF($D38="","",VLOOKUP($D38,'[1]PRIPREMA DEVOJCICE GT '!$A$7:$P$70,4))</f>
        <v>VIC</v>
      </c>
      <c r="I38" s="50" t="s">
        <v>31</v>
      </c>
      <c r="J38" s="51"/>
      <c r="K38" s="43"/>
      <c r="L38" s="43"/>
      <c r="M38" s="75"/>
      <c r="N38" s="76" t="s">
        <v>26</v>
      </c>
      <c r="O38" s="77" t="s">
        <v>38</v>
      </c>
      <c r="P38" s="73" t="str">
        <f>UPPER(IF(OR(O38="a",O38="as"),N37,IF(OR(O38="b",O38="bs"),N39,)))</f>
        <v>DRAŠKOVIĆ</v>
      </c>
      <c r="Q38" s="74"/>
      <c r="R38" s="44"/>
      <c r="U38" s="54" t="s">
        <v>19</v>
      </c>
      <c r="V38" s="55" t="str">
        <f t="shared" si="0"/>
        <v>OBRADOVIĆ MINA</v>
      </c>
    </row>
    <row r="39" spans="1:22" s="45" customFormat="1" ht="9" customHeight="1">
      <c r="A39" s="36" t="s">
        <v>60</v>
      </c>
      <c r="B39" s="37" t="str">
        <f>IF($D39="","",VLOOKUP($D39,'[1]PRIPREMA DEVOJCICE GT '!$A$7:$P$70,15))</f>
        <v>DA</v>
      </c>
      <c r="C39" s="37">
        <f>IF($D39="","",VLOOKUP($D39,'[1]PRIPREMA DEVOJCICE GT '!$A$7:$P$70,16))</f>
        <v>33</v>
      </c>
      <c r="D39" s="38">
        <v>7</v>
      </c>
      <c r="E39" s="39" t="str">
        <f>UPPER(IF($D39="","",VLOOKUP($D39,'[1]PRIPREMA DEVOJCICE GT '!$A$7:$P$70,2)))</f>
        <v>VUKČEVIĆ</v>
      </c>
      <c r="F39" s="39" t="str">
        <f>IF($D39="","",VLOOKUP($D39,'[1]PRIPREMA DEVOJCICE GT '!$A$7:$P$70,3))</f>
        <v>ANĐELA</v>
      </c>
      <c r="G39" s="39"/>
      <c r="H39" s="39" t="str">
        <f>IF($D39="","",VLOOKUP($D39,'[1]PRIPREMA DEVOJCICE GT '!$A$7:$P$70,4))</f>
        <v>AGR</v>
      </c>
      <c r="I39" s="40"/>
      <c r="J39" s="41" t="str">
        <f>UPPER(IF(OR(I40="a",I40="as"),E39,IF(OR(I40="b",I40="bs"),E40,)))</f>
        <v>VUKČEVIĆ</v>
      </c>
      <c r="K39" s="42"/>
      <c r="L39" s="43"/>
      <c r="M39" s="78"/>
      <c r="N39" s="73" t="str">
        <f>UPPER(IF(OR(O55="a",O55="as"),P46,IF(OR(O55="b",O55="bs"),P62,)))</f>
        <v>DRAŠKOVIĆ</v>
      </c>
      <c r="O39" s="79"/>
      <c r="P39" s="72" t="s">
        <v>158</v>
      </c>
      <c r="Q39" s="72"/>
      <c r="R39" s="44"/>
      <c r="U39" s="54" t="s">
        <v>19</v>
      </c>
      <c r="V39" s="55" t="str">
        <f t="shared" si="0"/>
        <v>VUKČEVIĆ ANĐELA</v>
      </c>
    </row>
    <row r="40" spans="1:22" s="45" customFormat="1" ht="9" customHeight="1">
      <c r="A40" s="49" t="s">
        <v>61</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22</v>
      </c>
      <c r="L40" s="41" t="str">
        <f>UPPER(IF(OR(K40="a",K40="as"),J39,IF(OR(K40="b",K40="bs"),J41,)))</f>
        <v>VUKČEVIĆ</v>
      </c>
      <c r="M40" s="42"/>
      <c r="N40" s="72"/>
      <c r="O40" s="72"/>
      <c r="P40" s="72"/>
      <c r="Q40" s="72"/>
      <c r="R40" s="44"/>
      <c r="U40" s="54" t="s">
        <v>19</v>
      </c>
      <c r="V40" s="55" t="str">
        <f t="shared" si="0"/>
        <v>BYE </v>
      </c>
    </row>
    <row r="41" spans="1:22" s="45" customFormat="1" ht="9" customHeight="1">
      <c r="A41" s="49" t="s">
        <v>62</v>
      </c>
      <c r="B41" s="37" t="str">
        <f>IF($D41="","",VLOOKUP($D41,'[1]PRIPREMA DEVOJCICE GT '!$A$7:$P$70,15))</f>
        <v>DA</v>
      </c>
      <c r="C41" s="37">
        <f>IF($D41="","",VLOOKUP($D41,'[1]PRIPREMA DEVOJCICE GT '!$A$7:$P$70,16))</f>
        <v>194</v>
      </c>
      <c r="D41" s="38">
        <v>38</v>
      </c>
      <c r="E41" s="37" t="str">
        <f>UPPER(IF($D41="","",VLOOKUP($D41,'[1]PRIPREMA DEVOJCICE GT '!$A$7:$P$70,2)))</f>
        <v>OBRADOVIĆ</v>
      </c>
      <c r="F41" s="37" t="str">
        <f>IF($D41="","",VLOOKUP($D41,'[1]PRIPREMA DEVOJCICE GT '!$A$7:$P$70,3))</f>
        <v>NATAŠA</v>
      </c>
      <c r="G41" s="37"/>
      <c r="H41" s="37" t="str">
        <f>IF($D41="","",VLOOKUP($D41,'[1]PRIPREMA DEVOJCICE GT '!$A$7:$P$70,4))</f>
        <v>BAN</v>
      </c>
      <c r="I41" s="40"/>
      <c r="J41" s="41" t="str">
        <f>UPPER(IF(OR(I42="a",I42="as"),E41,IF(OR(I42="b",I42="bs"),E42,)))</f>
        <v>OBRADOVIĆ</v>
      </c>
      <c r="K41" s="56"/>
      <c r="L41" s="51" t="s">
        <v>130</v>
      </c>
      <c r="M41" s="57"/>
      <c r="N41" s="72"/>
      <c r="O41" s="72"/>
      <c r="P41" s="72"/>
      <c r="Q41" s="72"/>
      <c r="R41" s="44"/>
      <c r="U41" s="54" t="s">
        <v>19</v>
      </c>
      <c r="V41" s="55" t="str">
        <f t="shared" si="0"/>
        <v>OBRADOVIĆ NATAŠA</v>
      </c>
    </row>
    <row r="42" spans="1:22" s="45" customFormat="1" ht="9" customHeight="1">
      <c r="A42" s="49" t="s">
        <v>63</v>
      </c>
      <c r="B42" s="37" t="str">
        <f>IF($D42="","",VLOOKUP($D42,'[1]PRIPREMA DEVOJCICE GT '!$A$7:$P$70,15))</f>
        <v>DA</v>
      </c>
      <c r="C42" s="37">
        <f>IF($D42="","",VLOOKUP($D42,'[1]PRIPREMA DEVOJCICE GT '!$A$7:$P$70,16))</f>
        <v>167</v>
      </c>
      <c r="D42" s="38">
        <v>35</v>
      </c>
      <c r="E42" s="37" t="str">
        <f>UPPER(IF($D42="","",VLOOKUP($D42,'[1]PRIPREMA DEVOJCICE GT '!$A$7:$P$70,2)))</f>
        <v>MASAL</v>
      </c>
      <c r="F42" s="37" t="str">
        <f>IF($D42="","",VLOOKUP($D42,'[1]PRIPREMA DEVOJCICE GT '!$A$7:$P$70,3))</f>
        <v>MELINA</v>
      </c>
      <c r="G42" s="37"/>
      <c r="H42" s="37" t="str">
        <f>IF($D42="","",VLOOKUP($D42,'[1]PRIPREMA DEVOJCICE GT '!$A$7:$P$70,4))</f>
        <v>REK</v>
      </c>
      <c r="I42" s="50" t="s">
        <v>25</v>
      </c>
      <c r="J42" s="51" t="s">
        <v>146</v>
      </c>
      <c r="K42" s="43"/>
      <c r="L42" s="58" t="s">
        <v>26</v>
      </c>
      <c r="M42" s="59" t="s">
        <v>31</v>
      </c>
      <c r="N42" s="41" t="str">
        <f>UPPER(IF(OR(M42="a",M42="as"),L40,IF(OR(M42="b",M42="bs"),L44,)))</f>
        <v>PANTOVIĆ</v>
      </c>
      <c r="O42" s="42"/>
      <c r="P42" s="43"/>
      <c r="Q42" s="43"/>
      <c r="R42" s="44"/>
      <c r="U42" s="54" t="s">
        <v>19</v>
      </c>
      <c r="V42" s="55" t="str">
        <f t="shared" si="0"/>
        <v>MASAL MELINA</v>
      </c>
    </row>
    <row r="43" spans="1:22" s="45" customFormat="1" ht="9" customHeight="1">
      <c r="A43" s="49" t="s">
        <v>64</v>
      </c>
      <c r="B43" s="37" t="str">
        <f>IF($D43="","",VLOOKUP($D43,'[1]PRIPREMA DEVOJCICE GT '!$A$7:$P$70,15))</f>
        <v>DA</v>
      </c>
      <c r="C43" s="37">
        <f>IF($D43="","",VLOOKUP($D43,'[1]PRIPREMA DEVOJCICE GT '!$A$7:$P$70,16))</f>
        <v>141</v>
      </c>
      <c r="D43" s="38">
        <v>30</v>
      </c>
      <c r="E43" s="37" t="str">
        <f>UPPER(IF($D43="","",VLOOKUP($D43,'[1]PRIPREMA DEVOJCICE GT '!$A$7:$P$70,2)))</f>
        <v>ALEKSIĆ</v>
      </c>
      <c r="F43" s="37" t="str">
        <f>IF($D43="","",VLOOKUP($D43,'[1]PRIPREMA DEVOJCICE GT '!$A$7:$P$70,3))</f>
        <v>ANDREA</v>
      </c>
      <c r="G43" s="37"/>
      <c r="H43" s="37" t="str">
        <f>IF($D43="","",VLOOKUP($D43,'[1]PRIPREMA DEVOJCICE GT '!$A$7:$P$70,4))</f>
        <v>AGR</v>
      </c>
      <c r="I43" s="40"/>
      <c r="J43" s="41" t="str">
        <f>UPPER(IF(OR(I44="a",I44="as"),E43,IF(OR(I44="b",I44="bs"),E44,)))</f>
        <v>ALEKSIĆ</v>
      </c>
      <c r="K43" s="42"/>
      <c r="L43" s="60"/>
      <c r="M43" s="61"/>
      <c r="N43" s="51" t="s">
        <v>147</v>
      </c>
      <c r="O43" s="57"/>
      <c r="P43" s="43"/>
      <c r="Q43" s="43"/>
      <c r="R43" s="44"/>
      <c r="U43" s="54" t="s">
        <v>19</v>
      </c>
      <c r="V43" s="55" t="str">
        <f t="shared" si="0"/>
        <v>ALEKSIĆ ANDREA</v>
      </c>
    </row>
    <row r="44" spans="1:22" s="45" customFormat="1" ht="9" customHeight="1">
      <c r="A44" s="49" t="s">
        <v>65</v>
      </c>
      <c r="B44" s="37" t="str">
        <f>IF($D44="","",VLOOKUP($D44,'[1]PRIPREMA DEVOJCICE GT '!$A$7:$P$70,15))</f>
        <v>DA</v>
      </c>
      <c r="C44" s="37">
        <f>IF($D44="","",VLOOKUP($D44,'[1]PRIPREMA DEVOJCICE GT '!$A$7:$P$70,16))</f>
        <v>267</v>
      </c>
      <c r="D44" s="38">
        <v>39</v>
      </c>
      <c r="E44" s="37" t="str">
        <f>UPPER(IF($D44="","",VLOOKUP($D44,'[1]PRIPREMA DEVOJCICE GT '!$A$7:$P$70,2)))</f>
        <v>MILENKOVIĆ</v>
      </c>
      <c r="F44" s="37" t="str">
        <f>IF($D44="","",VLOOKUP($D44,'[1]PRIPREMA DEVOJCICE GT '!$A$7:$P$70,3))</f>
        <v>ISIDORA</v>
      </c>
      <c r="G44" s="37"/>
      <c r="H44" s="37" t="str">
        <f>IF($D44="","",VLOOKUP($D44,'[1]PRIPREMA DEVOJCICE GT '!$A$7:$P$70,4))</f>
        <v>MAS</v>
      </c>
      <c r="I44" s="50" t="s">
        <v>25</v>
      </c>
      <c r="J44" s="51" t="s">
        <v>128</v>
      </c>
      <c r="K44" s="52" t="s">
        <v>31</v>
      </c>
      <c r="L44" s="41" t="str">
        <f>UPPER(IF(OR(K44="a",K44="as"),J43,IF(OR(K44="b",K44="bs"),J45,)))</f>
        <v>PANTOVIĆ</v>
      </c>
      <c r="M44" s="62"/>
      <c r="N44" s="43"/>
      <c r="O44" s="57"/>
      <c r="P44" s="43"/>
      <c r="Q44" s="43"/>
      <c r="R44" s="44"/>
      <c r="U44" s="54" t="s">
        <v>19</v>
      </c>
      <c r="V44" s="55" t="str">
        <f t="shared" si="0"/>
        <v>MILENKOVIĆ ISIDORA</v>
      </c>
    </row>
    <row r="45" spans="1:22" s="45" customFormat="1" ht="9" customHeight="1">
      <c r="A45" s="49" t="s">
        <v>66</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PANTOVIĆ</v>
      </c>
      <c r="K45" s="63"/>
      <c r="L45" s="51" t="s">
        <v>130</v>
      </c>
      <c r="M45" s="43"/>
      <c r="N45" s="43"/>
      <c r="O45" s="57"/>
      <c r="P45" s="43"/>
      <c r="Q45" s="43"/>
      <c r="R45" s="44"/>
      <c r="U45" s="54" t="s">
        <v>19</v>
      </c>
      <c r="V45" s="55" t="str">
        <f t="shared" si="0"/>
        <v>BYE </v>
      </c>
    </row>
    <row r="46" spans="1:22" s="45" customFormat="1" ht="9" customHeight="1">
      <c r="A46" s="36" t="s">
        <v>67</v>
      </c>
      <c r="B46" s="37" t="str">
        <f>IF($D46="","",VLOOKUP($D46,'[1]PRIPREMA DEVOJCICE GT '!$A$7:$P$70,15))</f>
        <v>DA</v>
      </c>
      <c r="C46" s="37">
        <f>IF($D46="","",VLOOKUP($D46,'[1]PRIPREMA DEVOJCICE GT '!$A$7:$P$70,16))</f>
        <v>45</v>
      </c>
      <c r="D46" s="38">
        <v>10</v>
      </c>
      <c r="E46" s="39" t="str">
        <f>UPPER(IF($D46="","",VLOOKUP($D46,'[1]PRIPREMA DEVOJCICE GT '!$A$7:$P$70,2)))</f>
        <v>PANTOVIĆ</v>
      </c>
      <c r="F46" s="39" t="str">
        <f>IF($D46="","",VLOOKUP($D46,'[1]PRIPREMA DEVOJCICE GT '!$A$7:$P$70,3))</f>
        <v>IVA</v>
      </c>
      <c r="G46" s="39"/>
      <c r="H46" s="39" t="str">
        <f>IF($D46="","",VLOOKUP($D46,'[1]PRIPREMA DEVOJCICE GT '!$A$7:$P$70,4))</f>
        <v>TIP</v>
      </c>
      <c r="I46" s="50" t="s">
        <v>31</v>
      </c>
      <c r="J46" s="51"/>
      <c r="K46" s="43"/>
      <c r="L46" s="43"/>
      <c r="M46" s="64"/>
      <c r="N46" s="58" t="s">
        <v>26</v>
      </c>
      <c r="O46" s="59" t="s">
        <v>31</v>
      </c>
      <c r="P46" s="41" t="str">
        <f>UPPER(IF(OR(O46="a",O46="as"),N42,IF(OR(O46="b",O46="bs"),N50,)))</f>
        <v>KOVAČ</v>
      </c>
      <c r="Q46" s="42"/>
      <c r="R46" s="44"/>
      <c r="U46" s="54" t="s">
        <v>19</v>
      </c>
      <c r="V46" s="55" t="str">
        <f t="shared" si="0"/>
        <v>PANTOVIĆ IVA</v>
      </c>
    </row>
    <row r="47" spans="1:22" s="45" customFormat="1" ht="9" customHeight="1">
      <c r="A47" s="36" t="s">
        <v>68</v>
      </c>
      <c r="B47" s="37" t="str">
        <f>IF($D47="","",VLOOKUP($D47,'[1]PRIPREMA DEVOJCICE GT '!$A$7:$P$70,15))</f>
        <v>DA</v>
      </c>
      <c r="C47" s="37">
        <f>IF($D47="","",VLOOKUP($D47,'[1]PRIPREMA DEVOJCICE GT '!$A$7:$P$70,16))</f>
        <v>60</v>
      </c>
      <c r="D47" s="38">
        <v>16</v>
      </c>
      <c r="E47" s="39" t="str">
        <f>UPPER(IF($D47="","",VLOOKUP($D47,'[1]PRIPREMA DEVOJCICE GT '!$A$7:$P$70,2)))</f>
        <v>NONKOVIĆ</v>
      </c>
      <c r="F47" s="39" t="str">
        <f>IF($D47="","",VLOOKUP($D47,'[1]PRIPREMA DEVOJCICE GT '!$A$7:$P$70,3))</f>
        <v>NAĐA</v>
      </c>
      <c r="G47" s="39"/>
      <c r="H47" s="39" t="str">
        <f>IF($D47="","",VLOOKUP($D47,'[1]PRIPREMA DEVOJCICE GT '!$A$7:$P$70,4))</f>
        <v>HAR</v>
      </c>
      <c r="I47" s="40"/>
      <c r="J47" s="41" t="str">
        <f>UPPER(IF(OR(I48="a",I48="as"),E47,IF(OR(I48="b",I48="bs"),E48,)))</f>
        <v>NONKOVIĆ</v>
      </c>
      <c r="K47" s="42"/>
      <c r="L47" s="43"/>
      <c r="M47" s="43"/>
      <c r="N47" s="43"/>
      <c r="O47" s="57"/>
      <c r="P47" s="51" t="s">
        <v>149</v>
      </c>
      <c r="Q47" s="57"/>
      <c r="R47" s="44"/>
      <c r="U47" s="54" t="s">
        <v>19</v>
      </c>
      <c r="V47" s="55" t="str">
        <f t="shared" si="0"/>
        <v>NONKOVIĆ NAĐA</v>
      </c>
    </row>
    <row r="48" spans="1:22" s="45" customFormat="1" ht="9" customHeight="1">
      <c r="A48" s="49" t="s">
        <v>69</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t="s">
        <v>22</v>
      </c>
      <c r="L48" s="41" t="str">
        <f>UPPER(IF(OR(K48="a",K48="as"),J47,IF(OR(K48="b",K48="bs"),J49,)))</f>
        <v>NONKOVIĆ</v>
      </c>
      <c r="M48" s="42"/>
      <c r="N48" s="43"/>
      <c r="O48" s="57"/>
      <c r="P48" s="43"/>
      <c r="Q48" s="57"/>
      <c r="R48" s="44"/>
      <c r="U48" s="54" t="s">
        <v>19</v>
      </c>
      <c r="V48" s="55" t="str">
        <f t="shared" si="0"/>
        <v>BYE </v>
      </c>
    </row>
    <row r="49" spans="1:22" s="45" customFormat="1" ht="9" customHeight="1">
      <c r="A49" s="49" t="s">
        <v>70</v>
      </c>
      <c r="B49" s="37" t="str">
        <f>IF($D49="","",VLOOKUP($D49,'[1]PRIPREMA DEVOJCICE GT '!$A$7:$P$70,15))</f>
        <v>DA</v>
      </c>
      <c r="C49" s="37">
        <f>IF($D49="","",VLOOKUP($D49,'[1]PRIPREMA DEVOJCICE GT '!$A$7:$P$70,16))</f>
        <v>115</v>
      </c>
      <c r="D49" s="38">
        <v>27</v>
      </c>
      <c r="E49" s="37" t="str">
        <f>UPPER(IF($D49="","",VLOOKUP($D49,'[1]PRIPREMA DEVOJCICE GT '!$A$7:$P$70,2)))</f>
        <v>NESTOROVIĆ</v>
      </c>
      <c r="F49" s="37" t="str">
        <f>IF($D49="","",VLOOKUP($D49,'[1]PRIPREMA DEVOJCICE GT '!$A$7:$P$70,3))</f>
        <v>TEODORA</v>
      </c>
      <c r="G49" s="37"/>
      <c r="H49" s="37" t="str">
        <f>IF($D49="","",VLOOKUP($D49,'[1]PRIPREMA DEVOJCICE GT '!$A$7:$P$70,4))</f>
        <v>CZ</v>
      </c>
      <c r="I49" s="40"/>
      <c r="J49" s="41" t="str">
        <f>UPPER(IF(OR(I50="a",I50="as"),E49,IF(OR(I50="b",I50="bs"),E50,)))</f>
        <v>NESTOROVIĆ</v>
      </c>
      <c r="K49" s="56"/>
      <c r="L49" s="51" t="s">
        <v>148</v>
      </c>
      <c r="M49" s="57"/>
      <c r="N49" s="43"/>
      <c r="O49" s="57"/>
      <c r="P49" s="43"/>
      <c r="Q49" s="57"/>
      <c r="R49" s="44"/>
      <c r="U49" s="54" t="s">
        <v>19</v>
      </c>
      <c r="V49" s="55" t="str">
        <f t="shared" si="0"/>
        <v>NESTOROVIĆ TEODORA</v>
      </c>
    </row>
    <row r="50" spans="1:22" s="45" customFormat="1" ht="9" customHeight="1">
      <c r="A50" s="49" t="s">
        <v>71</v>
      </c>
      <c r="B50" s="37">
        <f>IF($D50="","",VLOOKUP($D50,'[1]PRIPREMA DEVOJCICE GT '!$A$7:$P$70,15))</f>
      </c>
      <c r="C50" s="37">
        <f>IF($D50="","",VLOOKUP($D50,'[1]PRIPREMA DEVOJCICE GT '!$A$7:$P$70,16))</f>
      </c>
      <c r="D50" s="38"/>
      <c r="E50" s="37" t="s">
        <v>21</v>
      </c>
      <c r="F50" s="37">
        <f>IF($D50="","",VLOOKUP($D50,'[1]PRIPREMA DEVOJCICE GT '!$A$7:$P$70,3))</f>
      </c>
      <c r="G50" s="37"/>
      <c r="H50" s="37">
        <f>IF($D50="","",VLOOKUP($D50,'[1]PRIPREMA DEVOJCICE GT '!$A$7:$P$70,4))</f>
      </c>
      <c r="I50" s="50" t="s">
        <v>25</v>
      </c>
      <c r="J50" s="51"/>
      <c r="K50" s="43"/>
      <c r="L50" s="58" t="s">
        <v>26</v>
      </c>
      <c r="M50" s="59" t="s">
        <v>31</v>
      </c>
      <c r="N50" s="41" t="str">
        <f>UPPER(IF(OR(M50="a",M50="as"),L48,IF(OR(M50="b",M50="bs"),L52,)))</f>
        <v>KOVAČ</v>
      </c>
      <c r="O50" s="63"/>
      <c r="P50" s="43"/>
      <c r="Q50" s="57"/>
      <c r="R50" s="44"/>
      <c r="U50" s="54" t="s">
        <v>19</v>
      </c>
      <c r="V50" s="55" t="str">
        <f t="shared" si="0"/>
        <v>BYE </v>
      </c>
    </row>
    <row r="51" spans="1:22" s="45" customFormat="1" ht="9" customHeight="1">
      <c r="A51" s="49" t="s">
        <v>72</v>
      </c>
      <c r="B51" s="37" t="str">
        <f>IF($D51="","",VLOOKUP($D51,'[1]PRIPREMA DEVOJCICE GT '!$A$7:$P$70,15))</f>
        <v>DA</v>
      </c>
      <c r="C51" s="37">
        <f>IF($D51="","",VLOOKUP($D51,'[1]PRIPREMA DEVOJCICE GT '!$A$7:$P$70,16))</f>
        <v>81</v>
      </c>
      <c r="D51" s="38">
        <v>21</v>
      </c>
      <c r="E51" s="37" t="str">
        <f>UPPER(IF($D51="","",VLOOKUP($D51,'[1]PRIPREMA DEVOJCICE GT '!$A$7:$P$70,2)))</f>
        <v>IVANOVIĆ</v>
      </c>
      <c r="F51" s="37" t="str">
        <f>IF($D51="","",VLOOKUP($D51,'[1]PRIPREMA DEVOJCICE GT '!$A$7:$P$70,3))</f>
        <v>OLJA</v>
      </c>
      <c r="G51" s="37"/>
      <c r="H51" s="37" t="str">
        <f>IF($D51="","",VLOOKUP($D51,'[1]PRIPREMA DEVOJCICE GT '!$A$7:$P$70,4))</f>
        <v>UŠĆ</v>
      </c>
      <c r="I51" s="40"/>
      <c r="J51" s="41" t="str">
        <f>UPPER(IF(OR(I52="a",I52="as"),E51,IF(OR(I52="b",I52="bs"),E52,)))</f>
        <v>IVANOVIĆ</v>
      </c>
      <c r="K51" s="42"/>
      <c r="L51" s="60"/>
      <c r="M51" s="61"/>
      <c r="N51" s="51" t="s">
        <v>148</v>
      </c>
      <c r="O51" s="43"/>
      <c r="P51" s="43"/>
      <c r="Q51" s="57"/>
      <c r="R51" s="44"/>
      <c r="U51" s="54" t="s">
        <v>19</v>
      </c>
      <c r="V51" s="55" t="str">
        <f t="shared" si="0"/>
        <v>IVANOVIĆ OLJA</v>
      </c>
    </row>
    <row r="52" spans="1:22" s="45" customFormat="1" ht="9" customHeight="1">
      <c r="A52" s="49" t="s">
        <v>73</v>
      </c>
      <c r="B52" s="37" t="str">
        <f>IF($D52="","",VLOOKUP($D52,'[1]PRIPREMA DEVOJCICE GT '!$A$7:$P$70,15))</f>
        <v>DA</v>
      </c>
      <c r="C52" s="37">
        <f>IF($D52="","",VLOOKUP($D52,'[1]PRIPREMA DEVOJCICE GT '!$A$7:$P$70,16))</f>
        <v>71</v>
      </c>
      <c r="D52" s="38">
        <v>20</v>
      </c>
      <c r="E52" s="37" t="str">
        <f>UPPER(IF($D52="","",VLOOKUP($D52,'[1]PRIPREMA DEVOJCICE GT '!$A$7:$P$70,2)))</f>
        <v>MILOŠ</v>
      </c>
      <c r="F52" s="37" t="str">
        <f>IF($D52="","",VLOOKUP($D52,'[1]PRIPREMA DEVOJCICE GT '!$A$7:$P$70,3))</f>
        <v>MILA</v>
      </c>
      <c r="G52" s="37"/>
      <c r="H52" s="37" t="str">
        <f>IF($D52="","",VLOOKUP($D52,'[1]PRIPREMA DEVOJCICE GT '!$A$7:$P$70,4))</f>
        <v>CZ</v>
      </c>
      <c r="I52" s="50" t="s">
        <v>25</v>
      </c>
      <c r="J52" s="51" t="s">
        <v>142</v>
      </c>
      <c r="K52" s="52" t="s">
        <v>31</v>
      </c>
      <c r="L52" s="41" t="str">
        <f>UPPER(IF(OR(K52="a",K52="as"),J51,IF(OR(K52="b",K52="bs"),J53,)))</f>
        <v>KOVAČ</v>
      </c>
      <c r="M52" s="62"/>
      <c r="N52" s="43"/>
      <c r="O52" s="43"/>
      <c r="P52" s="43"/>
      <c r="Q52" s="57"/>
      <c r="R52" s="44"/>
      <c r="U52" s="54" t="s">
        <v>19</v>
      </c>
      <c r="V52" s="55" t="str">
        <f t="shared" si="0"/>
        <v>MILOŠ MILA</v>
      </c>
    </row>
    <row r="53" spans="1:22" s="45" customFormat="1" ht="9" customHeight="1">
      <c r="A53" s="49" t="s">
        <v>74</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KOVAČ</v>
      </c>
      <c r="K53" s="63"/>
      <c r="L53" s="51" t="s">
        <v>134</v>
      </c>
      <c r="M53" s="43"/>
      <c r="N53" s="43"/>
      <c r="O53" s="43"/>
      <c r="P53" s="43"/>
      <c r="Q53" s="57"/>
      <c r="R53" s="44"/>
      <c r="U53" s="54" t="s">
        <v>19</v>
      </c>
      <c r="V53" s="55" t="str">
        <f t="shared" si="0"/>
        <v>BYE </v>
      </c>
    </row>
    <row r="54" spans="1:22" s="45" customFormat="1" ht="9" customHeight="1">
      <c r="A54" s="36" t="s">
        <v>75</v>
      </c>
      <c r="B54" s="37" t="str">
        <f>IF($D54="","",VLOOKUP($D54,'[1]PRIPREMA DEVOJCICE GT '!$A$7:$P$70,15))</f>
        <v>DA</v>
      </c>
      <c r="C54" s="37">
        <f>IF($D54="","",VLOOKUP($D54,'[1]PRIPREMA DEVOJCICE GT '!$A$7:$P$70,16))</f>
        <v>15</v>
      </c>
      <c r="D54" s="38">
        <v>3</v>
      </c>
      <c r="E54" s="39" t="str">
        <f>UPPER(IF($D54="","",VLOOKUP($D54,'[1]PRIPREMA DEVOJCICE GT '!$A$7:$P$70,2)))</f>
        <v>KOVAČ</v>
      </c>
      <c r="F54" s="39" t="str">
        <f>IF($D54="","",VLOOKUP($D54,'[1]PRIPREMA DEVOJCICE GT '!$A$7:$P$70,3))</f>
        <v>JELENA</v>
      </c>
      <c r="G54" s="39"/>
      <c r="H54" s="39" t="str">
        <f>IF($D54="","",VLOOKUP($D54,'[1]PRIPREMA DEVOJCICE GT '!$A$7:$P$70,4))</f>
        <v>AGR</v>
      </c>
      <c r="I54" s="50" t="s">
        <v>31</v>
      </c>
      <c r="J54" s="51"/>
      <c r="K54" s="43"/>
      <c r="L54" s="43"/>
      <c r="M54" s="64"/>
      <c r="N54" s="66" t="s">
        <v>76</v>
      </c>
      <c r="O54" s="67"/>
      <c r="P54" s="41" t="str">
        <f>UPPER(IF(OR(O55="a",O55="as"),P46,IF(OR(O55="b",O55="bs"),P62,)))</f>
        <v>DRAŠKOVIĆ</v>
      </c>
      <c r="Q54" s="68"/>
      <c r="R54" s="44"/>
      <c r="U54" s="54" t="s">
        <v>19</v>
      </c>
      <c r="V54" s="55" t="str">
        <f t="shared" si="0"/>
        <v>KOVAČ JELENA</v>
      </c>
    </row>
    <row r="55" spans="1:22" s="45" customFormat="1" ht="9" customHeight="1">
      <c r="A55" s="36" t="s">
        <v>77</v>
      </c>
      <c r="B55" s="37" t="str">
        <f>IF($D55="","",VLOOKUP($D55,'[1]PRIPREMA DEVOJCICE GT '!$A$7:$P$70,15))</f>
        <v>DA</v>
      </c>
      <c r="C55" s="37">
        <f>IF($D55="","",VLOOKUP($D55,'[1]PRIPREMA DEVOJCICE GT '!$A$7:$P$70,16))</f>
        <v>23</v>
      </c>
      <c r="D55" s="38">
        <v>5</v>
      </c>
      <c r="E55" s="39" t="str">
        <f>UPPER(IF($D55="","",VLOOKUP($D55,'[1]PRIPREMA DEVOJCICE GT '!$A$7:$P$70,2)))</f>
        <v>BADNJAR</v>
      </c>
      <c r="F55" s="39" t="str">
        <f>IF($D55="","",VLOOKUP($D55,'[1]PRIPREMA DEVOJCICE GT '!$A$7:$P$70,3))</f>
        <v>JOVANA</v>
      </c>
      <c r="G55" s="39"/>
      <c r="H55" s="39" t="str">
        <f>IF($D55="","",VLOOKUP($D55,'[1]PRIPREMA DEVOJCICE GT '!$A$7:$P$70,4))</f>
        <v>CZ</v>
      </c>
      <c r="I55" s="40"/>
      <c r="J55" s="41" t="str">
        <f>UPPER(IF(OR(I56="a",I56="as"),E55,IF(OR(I56="b",I56="bs"),E56,)))</f>
        <v>BADNJAR</v>
      </c>
      <c r="K55" s="42"/>
      <c r="L55" s="43"/>
      <c r="M55" s="43"/>
      <c r="N55" s="58" t="s">
        <v>26</v>
      </c>
      <c r="O55" s="69" t="s">
        <v>38</v>
      </c>
      <c r="P55" s="51" t="s">
        <v>153</v>
      </c>
      <c r="Q55" s="70"/>
      <c r="R55" s="44"/>
      <c r="U55" s="54" t="s">
        <v>19</v>
      </c>
      <c r="V55" s="55" t="str">
        <f t="shared" si="0"/>
        <v>BADNJAR JOVANA</v>
      </c>
    </row>
    <row r="56" spans="1:22" s="45" customFormat="1" ht="9" customHeight="1">
      <c r="A56" s="49" t="s">
        <v>78</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t="s">
        <v>22</v>
      </c>
      <c r="L56" s="41" t="str">
        <f>UPPER(IF(OR(K56="a",K56="as"),J55,IF(OR(K56="b",K56="bs"),J57,)))</f>
        <v>BADNJAR</v>
      </c>
      <c r="M56" s="42"/>
      <c r="N56" s="43"/>
      <c r="O56" s="43"/>
      <c r="P56" s="43"/>
      <c r="Q56" s="57"/>
      <c r="R56" s="44"/>
      <c r="U56" s="54" t="s">
        <v>19</v>
      </c>
      <c r="V56" s="55" t="str">
        <f t="shared" si="0"/>
        <v>BYE </v>
      </c>
    </row>
    <row r="57" spans="1:22" s="45" customFormat="1" ht="9" customHeight="1">
      <c r="A57" s="49" t="s">
        <v>79</v>
      </c>
      <c r="B57" s="37" t="str">
        <f>IF($D57="","",VLOOKUP($D57,'[1]PRIPREMA DEVOJCICE GT '!$A$7:$P$70,15))</f>
        <v>DA</v>
      </c>
      <c r="C57" s="37">
        <f>IF($D57="","",VLOOKUP($D57,'[1]PRIPREMA DEVOJCICE GT '!$A$7:$P$70,16))</f>
        <v>95</v>
      </c>
      <c r="D57" s="38">
        <v>23</v>
      </c>
      <c r="E57" s="37" t="str">
        <f>UPPER(IF($D57="","",VLOOKUP($D57,'[1]PRIPREMA DEVOJCICE GT '!$A$7:$P$70,2)))</f>
        <v>RISTANOVIĆ</v>
      </c>
      <c r="F57" s="37" t="str">
        <f>IF($D57="","",VLOOKUP($D57,'[1]PRIPREMA DEVOJCICE GT '!$A$7:$P$70,3))</f>
        <v>MARIJA</v>
      </c>
      <c r="G57" s="37"/>
      <c r="H57" s="37" t="str">
        <f>IF($D57="","",VLOOKUP($D57,'[1]PRIPREMA DEVOJCICE GT '!$A$7:$P$70,4))</f>
        <v>DJU</v>
      </c>
      <c r="I57" s="40"/>
      <c r="J57" s="41" t="str">
        <f>UPPER(IF(OR(I58="a",I58="as"),E57,IF(OR(I58="b",I58="bs"),E58,)))</f>
        <v>RISTANOVIĆ</v>
      </c>
      <c r="K57" s="56"/>
      <c r="L57" s="51" t="s">
        <v>142</v>
      </c>
      <c r="M57" s="57"/>
      <c r="N57" s="43"/>
      <c r="O57" s="43"/>
      <c r="P57" s="43"/>
      <c r="Q57" s="57"/>
      <c r="R57" s="44"/>
      <c r="U57" s="54" t="s">
        <v>19</v>
      </c>
      <c r="V57" s="55" t="str">
        <f t="shared" si="0"/>
        <v>RISTANOVIĆ MARIJA</v>
      </c>
    </row>
    <row r="58" spans="1:22" s="45" customFormat="1" ht="9" customHeight="1">
      <c r="A58" s="49" t="s">
        <v>80</v>
      </c>
      <c r="B58" s="37">
        <f>IF($D58="","",VLOOKUP($D58,'[1]PRIPREMA DEVOJCICE GT '!$A$7:$P$70,15))</f>
      </c>
      <c r="C58" s="37">
        <f>IF($D58="","",VLOOKUP($D58,'[1]PRIPREMA DEVOJCICE GT '!$A$7:$P$70,16))</f>
      </c>
      <c r="D58" s="38"/>
      <c r="E58" s="37" t="s">
        <v>21</v>
      </c>
      <c r="F58" s="37">
        <f>IF($D58="","",VLOOKUP($D58,'[1]PRIPREMA DEVOJCICE GT '!$A$7:$P$70,3))</f>
      </c>
      <c r="G58" s="37"/>
      <c r="H58" s="37">
        <f>IF($D58="","",VLOOKUP($D58,'[1]PRIPREMA DEVOJCICE GT '!$A$7:$P$70,4))</f>
      </c>
      <c r="I58" s="50" t="s">
        <v>25</v>
      </c>
      <c r="J58" s="51"/>
      <c r="K58" s="43"/>
      <c r="L58" s="58" t="s">
        <v>26</v>
      </c>
      <c r="M58" s="59" t="s">
        <v>38</v>
      </c>
      <c r="N58" s="41" t="str">
        <f>UPPER(IF(OR(M58="a",M58="as"),L56,IF(OR(M58="b",M58="bs"),L60,)))</f>
        <v>DRAŠKOVIĆ</v>
      </c>
      <c r="O58" s="42"/>
      <c r="P58" s="43"/>
      <c r="Q58" s="57"/>
      <c r="R58" s="44"/>
      <c r="U58" s="54" t="s">
        <v>19</v>
      </c>
      <c r="V58" s="55" t="str">
        <f t="shared" si="0"/>
        <v>BYE </v>
      </c>
    </row>
    <row r="59" spans="1:22" s="45" customFormat="1" ht="9" customHeight="1">
      <c r="A59" s="49" t="s">
        <v>81</v>
      </c>
      <c r="B59" s="37" t="str">
        <f>IF($D59="","",VLOOKUP($D59,'[1]PRIPREMA DEVOJCICE GT '!$A$7:$P$70,15))</f>
        <v>DA</v>
      </c>
      <c r="C59" s="37">
        <f>IF($D59="","",VLOOKUP($D59,'[1]PRIPREMA DEVOJCICE GT '!$A$7:$P$70,16))</f>
        <v>0</v>
      </c>
      <c r="D59" s="38">
        <v>40</v>
      </c>
      <c r="E59" s="37" t="str">
        <f>UPPER(IF($D59="","",VLOOKUP($D59,'[1]PRIPREMA DEVOJCICE GT '!$A$7:$P$70,2)))</f>
        <v>DRAŠKOVIĆ</v>
      </c>
      <c r="F59" s="37" t="str">
        <f>IF($D59="","",VLOOKUP($D59,'[1]PRIPREMA DEVOJCICE GT '!$A$7:$P$70,3))</f>
        <v>ANJA</v>
      </c>
      <c r="G59" s="37"/>
      <c r="H59" s="37" t="str">
        <f>IF($D59="","",VLOOKUP($D59,'[1]PRIPREMA DEVOJCICE GT '!$A$7:$P$70,4))</f>
        <v>BLS</v>
      </c>
      <c r="I59" s="40"/>
      <c r="J59" s="41" t="str">
        <f>UPPER(IF(OR(I60="a",I60="as"),E59,IF(OR(I60="b",I60="bs"),E60,)))</f>
        <v>DRAŠKOVIĆ</v>
      </c>
      <c r="K59" s="42"/>
      <c r="L59" s="60"/>
      <c r="M59" s="61"/>
      <c r="N59" s="51" t="s">
        <v>151</v>
      </c>
      <c r="O59" s="57"/>
      <c r="P59" s="43"/>
      <c r="Q59" s="57"/>
      <c r="R59" s="44"/>
      <c r="U59" s="54" t="s">
        <v>19</v>
      </c>
      <c r="V59" s="55" t="str">
        <f t="shared" si="0"/>
        <v>DRAŠKOVIĆ ANJA</v>
      </c>
    </row>
    <row r="60" spans="1:22" s="45" customFormat="1" ht="9" customHeight="1">
      <c r="A60" s="49" t="s">
        <v>82</v>
      </c>
      <c r="B60" s="37" t="str">
        <f>IF($D60="","",VLOOKUP($D60,'[1]PRIPREMA DEVOJCICE GT '!$A$7:$P$70,15))</f>
        <v>DA</v>
      </c>
      <c r="C60" s="37">
        <f>IF($D60="","",VLOOKUP($D60,'[1]PRIPREMA DEVOJCICE GT '!$A$7:$P$70,16))</f>
        <v>188</v>
      </c>
      <c r="D60" s="38">
        <v>37</v>
      </c>
      <c r="E60" s="37" t="str">
        <f>UPPER(IF($D60="","",VLOOKUP($D60,'[1]PRIPREMA DEVOJCICE GT '!$A$7:$P$70,2)))</f>
        <v>RAJIĆ</v>
      </c>
      <c r="F60" s="37" t="str">
        <f>IF($D60="","",VLOOKUP($D60,'[1]PRIPREMA DEVOJCICE GT '!$A$7:$P$70,3))</f>
        <v>SOFIJA</v>
      </c>
      <c r="G60" s="37"/>
      <c r="H60" s="37" t="str">
        <f>IF($D60="","",VLOOKUP($D60,'[1]PRIPREMA DEVOJCICE GT '!$A$7:$P$70,4))</f>
        <v>WS</v>
      </c>
      <c r="I60" s="50" t="s">
        <v>25</v>
      </c>
      <c r="J60" s="51" t="s">
        <v>150</v>
      </c>
      <c r="K60" s="52" t="s">
        <v>25</v>
      </c>
      <c r="L60" s="41" t="str">
        <f>UPPER(IF(OR(K60="a",K60="as"),J59,IF(OR(K60="b",K60="bs"),J61,)))</f>
        <v>DRAŠKOVIĆ</v>
      </c>
      <c r="M60" s="62"/>
      <c r="N60" s="43"/>
      <c r="O60" s="57"/>
      <c r="P60" s="43"/>
      <c r="Q60" s="57"/>
      <c r="R60" s="44"/>
      <c r="U60" s="54" t="s">
        <v>19</v>
      </c>
      <c r="V60" s="55" t="str">
        <f t="shared" si="0"/>
        <v>RAJIĆ SOFIJA</v>
      </c>
    </row>
    <row r="61" spans="1:22" s="45" customFormat="1" ht="9" customHeight="1">
      <c r="A61" s="49" t="s">
        <v>83</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TROŠELJ</v>
      </c>
      <c r="K61" s="63"/>
      <c r="L61" s="51" t="s">
        <v>130</v>
      </c>
      <c r="M61" s="43"/>
      <c r="N61" s="43"/>
      <c r="O61" s="57"/>
      <c r="P61" s="43"/>
      <c r="Q61" s="57"/>
      <c r="R61" s="44"/>
      <c r="U61" s="54" t="s">
        <v>19</v>
      </c>
      <c r="V61" s="55" t="str">
        <f t="shared" si="0"/>
        <v>BYE </v>
      </c>
    </row>
    <row r="62" spans="1:22" s="45" customFormat="1" ht="9" customHeight="1">
      <c r="A62" s="36" t="s">
        <v>84</v>
      </c>
      <c r="B62" s="37" t="str">
        <f>IF($D62="","",VLOOKUP($D62,'[1]PRIPREMA DEVOJCICE GT '!$A$7:$P$70,15))</f>
        <v>DA</v>
      </c>
      <c r="C62" s="37">
        <f>IF($D62="","",VLOOKUP($D62,'[1]PRIPREMA DEVOJCICE GT '!$A$7:$P$70,16))</f>
        <v>50</v>
      </c>
      <c r="D62" s="38">
        <v>12</v>
      </c>
      <c r="E62" s="39" t="str">
        <f>UPPER(IF($D62="","",VLOOKUP($D62,'[1]PRIPREMA DEVOJCICE GT '!$A$7:$P$70,2)))</f>
        <v>TROŠELJ</v>
      </c>
      <c r="F62" s="39" t="str">
        <f>IF($D62="","",VLOOKUP($D62,'[1]PRIPREMA DEVOJCICE GT '!$A$7:$P$70,3))</f>
        <v>TARA</v>
      </c>
      <c r="G62" s="39"/>
      <c r="H62" s="39" t="str">
        <f>IF($D62="","",VLOOKUP($D62,'[1]PRIPREMA DEVOJCICE GT '!$A$7:$P$70,4))</f>
        <v>REK</v>
      </c>
      <c r="I62" s="50" t="s">
        <v>31</v>
      </c>
      <c r="J62" s="51"/>
      <c r="K62" s="43"/>
      <c r="L62" s="43"/>
      <c r="M62" s="64"/>
      <c r="N62" s="58" t="s">
        <v>26</v>
      </c>
      <c r="O62" s="59" t="s">
        <v>25</v>
      </c>
      <c r="P62" s="41" t="str">
        <f>UPPER(IF(OR(O62="a",O62="as"),N58,IF(OR(O62="b",O62="bs"),N66,)))</f>
        <v>DRAŠKOVIĆ</v>
      </c>
      <c r="Q62" s="63"/>
      <c r="R62" s="44"/>
      <c r="U62" s="54" t="s">
        <v>19</v>
      </c>
      <c r="V62" s="55" t="str">
        <f t="shared" si="0"/>
        <v>TROŠELJ TARA</v>
      </c>
    </row>
    <row r="63" spans="1:22" s="45" customFormat="1" ht="9" customHeight="1">
      <c r="A63" s="36" t="s">
        <v>85</v>
      </c>
      <c r="B63" s="37" t="str">
        <f>IF($D63="","",VLOOKUP($D63,'[1]PRIPREMA DEVOJCICE GT '!$A$7:$P$70,15))</f>
        <v>DA</v>
      </c>
      <c r="C63" s="37">
        <f>IF($D63="","",VLOOKUP($D63,'[1]PRIPREMA DEVOJCICE GT '!$A$7:$P$70,16))</f>
        <v>56</v>
      </c>
      <c r="D63" s="38">
        <v>14</v>
      </c>
      <c r="E63" s="39" t="str">
        <f>UPPER(IF($D63="","",VLOOKUP($D63,'[1]PRIPREMA DEVOJCICE GT '!$A$7:$P$70,2)))</f>
        <v>VUČKOVIĆ</v>
      </c>
      <c r="F63" s="39" t="str">
        <f>IF($D63="","",VLOOKUP($D63,'[1]PRIPREMA DEVOJCICE GT '!$A$7:$P$70,3))</f>
        <v>MIA</v>
      </c>
      <c r="G63" s="39"/>
      <c r="H63" s="39" t="str">
        <f>IF($D63="","",VLOOKUP($D63,'[1]PRIPREMA DEVOJCICE GT '!$A$7:$P$70,4))</f>
        <v>PAR</v>
      </c>
      <c r="I63" s="40"/>
      <c r="J63" s="41" t="str">
        <f>UPPER(IF(OR(I64="a",I64="as"),E63,IF(OR(I64="b",I64="bs"),E64,)))</f>
        <v>VUČKOVIĆ</v>
      </c>
      <c r="K63" s="42"/>
      <c r="L63" s="43"/>
      <c r="M63" s="43"/>
      <c r="N63" s="43"/>
      <c r="O63" s="57"/>
      <c r="P63" s="51" t="s">
        <v>152</v>
      </c>
      <c r="Q63" s="43"/>
      <c r="R63" s="44"/>
      <c r="U63" s="54" t="s">
        <v>19</v>
      </c>
      <c r="V63" s="55" t="str">
        <f t="shared" si="0"/>
        <v>VUČKOVIĆ MIA</v>
      </c>
    </row>
    <row r="64" spans="1:22" s="45" customFormat="1" ht="9" customHeight="1">
      <c r="A64" s="49" t="s">
        <v>86</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t="s">
        <v>22</v>
      </c>
      <c r="L64" s="41" t="str">
        <f>UPPER(IF(OR(K64="a",K64="as"),J63,IF(OR(K64="b",K64="bs"),J65,)))</f>
        <v>VUČKOVIĆ</v>
      </c>
      <c r="M64" s="42"/>
      <c r="N64" s="43"/>
      <c r="O64" s="57"/>
      <c r="P64" s="43"/>
      <c r="Q64" s="43"/>
      <c r="R64" s="44"/>
      <c r="U64" s="54" t="s">
        <v>19</v>
      </c>
      <c r="V64" s="55" t="str">
        <f t="shared" si="0"/>
        <v>BYE </v>
      </c>
    </row>
    <row r="65" spans="1:22" s="45" customFormat="1" ht="9" customHeight="1">
      <c r="A65" s="49" t="s">
        <v>87</v>
      </c>
      <c r="B65" s="37" t="str">
        <f>IF($D65="","",VLOOKUP($D65,'[1]PRIPREMA DEVOJCICE GT '!$A$7:$P$70,15))</f>
        <v>DA</v>
      </c>
      <c r="C65" s="37">
        <f>IF($D65="","",VLOOKUP($D65,'[1]PRIPREMA DEVOJCICE GT '!$A$7:$P$70,16))</f>
        <v>179</v>
      </c>
      <c r="D65" s="38">
        <v>36</v>
      </c>
      <c r="E65" s="37" t="str">
        <f>UPPER(IF($D65="","",VLOOKUP($D65,'[1]PRIPREMA DEVOJCICE GT '!$A$7:$P$70,2)))</f>
        <v>VLAČIĆ</v>
      </c>
      <c r="F65" s="37" t="str">
        <f>IF($D65="","",VLOOKUP($D65,'[1]PRIPREMA DEVOJCICE GT '!$A$7:$P$70,3))</f>
        <v>NATALIJA</v>
      </c>
      <c r="G65" s="37"/>
      <c r="H65" s="37" t="str">
        <f>IF($D65="","",VLOOKUP($D65,'[1]PRIPREMA DEVOJCICE GT '!$A$7:$P$70,4))</f>
        <v>AGR</v>
      </c>
      <c r="I65" s="40"/>
      <c r="J65" s="41" t="str">
        <f>UPPER(IF(OR(I66="a",I66="as"),E65,IF(OR(I66="b",I66="bs"),E66,)))</f>
        <v>KUTLEŠIĆ</v>
      </c>
      <c r="K65" s="56"/>
      <c r="L65" s="51" t="s">
        <v>145</v>
      </c>
      <c r="M65" s="57"/>
      <c r="N65" s="43"/>
      <c r="O65" s="57"/>
      <c r="P65" s="43"/>
      <c r="Q65" s="43"/>
      <c r="R65" s="44"/>
      <c r="U65" s="54" t="s">
        <v>19</v>
      </c>
      <c r="V65" s="55" t="str">
        <f t="shared" si="0"/>
        <v>VLAČIĆ NATALIJA</v>
      </c>
    </row>
    <row r="66" spans="1:22" s="45" customFormat="1" ht="9" customHeight="1">
      <c r="A66" s="49" t="s">
        <v>88</v>
      </c>
      <c r="B66" s="37" t="str">
        <f>IF($D66="","",VLOOKUP($D66,'[1]PRIPREMA DEVOJCICE GT '!$A$7:$P$70,15))</f>
        <v>DA</v>
      </c>
      <c r="C66" s="37">
        <f>IF($D66="","",VLOOKUP($D66,'[1]PRIPREMA DEVOJCICE GT '!$A$7:$P$70,16))</f>
        <v>148</v>
      </c>
      <c r="D66" s="38">
        <v>31</v>
      </c>
      <c r="E66" s="37" t="str">
        <f>UPPER(IF($D66="","",VLOOKUP($D66,'[1]PRIPREMA DEVOJCICE GT '!$A$7:$P$70,2)))</f>
        <v>KUTLEŠIĆ</v>
      </c>
      <c r="F66" s="37" t="str">
        <f>IF($D66="","",VLOOKUP($D66,'[1]PRIPREMA DEVOJCICE GT '!$A$7:$P$70,3))</f>
        <v>JELISAVETA</v>
      </c>
      <c r="G66" s="37"/>
      <c r="H66" s="37" t="str">
        <f>IF($D66="","",VLOOKUP($D66,'[1]PRIPREMA DEVOJCICE GT '!$A$7:$P$70,4))</f>
        <v>GAZ</v>
      </c>
      <c r="I66" s="50" t="s">
        <v>38</v>
      </c>
      <c r="J66" s="51" t="s">
        <v>154</v>
      </c>
      <c r="K66" s="43"/>
      <c r="L66" s="58" t="s">
        <v>26</v>
      </c>
      <c r="M66" s="59" t="s">
        <v>22</v>
      </c>
      <c r="N66" s="41" t="str">
        <f>UPPER(IF(OR(M66="a",M66="as"),L64,IF(OR(M66="b",M66="bs"),L68,)))</f>
        <v>VUČKOVIĆ</v>
      </c>
      <c r="O66" s="63"/>
      <c r="P66" s="43"/>
      <c r="Q66" s="43"/>
      <c r="R66" s="44"/>
      <c r="U66" s="54" t="s">
        <v>19</v>
      </c>
      <c r="V66" s="55" t="str">
        <f t="shared" si="0"/>
        <v>KUTLEŠIĆ JELISAVETA</v>
      </c>
    </row>
    <row r="67" spans="1:22" s="45" customFormat="1" ht="9" customHeight="1">
      <c r="A67" s="49" t="s">
        <v>89</v>
      </c>
      <c r="B67" s="37" t="str">
        <f>IF($D67="","",VLOOKUP($D67,'[1]PRIPREMA DEVOJCICE GT '!$A$7:$P$70,15))</f>
        <v>WC</v>
      </c>
      <c r="C67" s="37">
        <f>IF($D67="","",VLOOKUP($D67,'[1]PRIPREMA DEVOJCICE GT '!$A$7:$P$70,16))</f>
        <v>0</v>
      </c>
      <c r="D67" s="38">
        <v>43</v>
      </c>
      <c r="E67" s="37" t="str">
        <f>UPPER(IF($D67="","",VLOOKUP($D67,'[1]PRIPREMA DEVOJCICE GT '!$A$7:$P$70,2)))</f>
        <v>KUZMANOVIC</v>
      </c>
      <c r="F67" s="37" t="str">
        <f>IF($D67="","",VLOOKUP($D67,'[1]PRIPREMA DEVOJCICE GT '!$A$7:$P$70,3))</f>
        <v>MARIJA</v>
      </c>
      <c r="G67" s="37"/>
      <c r="H67" s="37" t="str">
        <f>IF($D67="","",VLOOKUP($D67,'[1]PRIPREMA DEVOJCICE GT '!$A$7:$P$70,4))</f>
        <v>OTK</v>
      </c>
      <c r="I67" s="40"/>
      <c r="J67" s="41" t="str">
        <f>UPPER(IF(OR(I68="a",I68="as"),E67,IF(OR(I68="b",I68="bs"),E68,)))</f>
        <v>KUZMANOVIC</v>
      </c>
      <c r="K67" s="42"/>
      <c r="L67" s="60"/>
      <c r="M67" s="61"/>
      <c r="N67" s="51" t="s">
        <v>156</v>
      </c>
      <c r="O67" s="43"/>
      <c r="P67" s="43"/>
      <c r="Q67" s="43"/>
      <c r="R67" s="44"/>
      <c r="U67" s="54" t="s">
        <v>19</v>
      </c>
      <c r="V67" s="55" t="str">
        <f t="shared" si="0"/>
        <v>KUZMANOVIC MARIJA</v>
      </c>
    </row>
    <row r="68" spans="1:22" s="45" customFormat="1" ht="9" customHeight="1">
      <c r="A68" s="49" t="s">
        <v>90</v>
      </c>
      <c r="B68" s="37" t="str">
        <f>IF($D68="","",VLOOKUP($D68,'[1]PRIPREMA DEVOJCICE GT '!$A$7:$P$70,15))</f>
        <v>WC</v>
      </c>
      <c r="C68" s="37"/>
      <c r="D68" s="38">
        <v>42</v>
      </c>
      <c r="E68" s="37" t="str">
        <f>UPPER(IF($D68="","",VLOOKUP($D68,'[1]PRIPREMA DEVOJCICE GT '!$A$7:$P$70,2)))</f>
        <v>LOPICIC</v>
      </c>
      <c r="F68" s="37" t="s">
        <v>126</v>
      </c>
      <c r="G68" s="37"/>
      <c r="H68" s="37" t="str">
        <f>IF($D68="","",VLOOKUP($D68,'[1]PRIPREMA DEVOJCICE GT '!$A$7:$P$70,4))</f>
        <v>HAR</v>
      </c>
      <c r="I68" s="50" t="s">
        <v>25</v>
      </c>
      <c r="J68" s="51" t="s">
        <v>155</v>
      </c>
      <c r="K68" s="52" t="s">
        <v>31</v>
      </c>
      <c r="L68" s="41" t="str">
        <f>UPPER(IF(OR(K68="a",K68="as"),J67,IF(OR(K68="b",K68="bs"),J69,)))</f>
        <v>ĐAKOVIĆ</v>
      </c>
      <c r="M68" s="62"/>
      <c r="N68" s="43"/>
      <c r="O68" s="43"/>
      <c r="P68" s="43"/>
      <c r="Q68" s="43"/>
      <c r="R68" s="44"/>
      <c r="U68" s="54" t="s">
        <v>19</v>
      </c>
      <c r="V68" s="55" t="str">
        <f t="shared" si="0"/>
        <v>LOPICIC JELENA</v>
      </c>
    </row>
    <row r="69" spans="1:22" s="45" customFormat="1" ht="9" customHeight="1">
      <c r="A69" s="49" t="s">
        <v>91</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ĐAKOVIĆ</v>
      </c>
      <c r="K69" s="63"/>
      <c r="L69" s="51" t="s">
        <v>134</v>
      </c>
      <c r="M69" s="43"/>
      <c r="N69" s="43"/>
      <c r="O69" s="43"/>
      <c r="P69" s="43"/>
      <c r="Q69" s="43"/>
      <c r="R69" s="44"/>
      <c r="U69" s="54" t="s">
        <v>19</v>
      </c>
      <c r="V69" s="55" t="str">
        <f t="shared" si="0"/>
        <v>BYE </v>
      </c>
    </row>
    <row r="70" spans="1:22" s="45" customFormat="1" ht="9" customHeight="1">
      <c r="A70" s="36" t="s">
        <v>92</v>
      </c>
      <c r="B70" s="37" t="str">
        <f>IF($D70="","",VLOOKUP($D70,'[1]PRIPREMA DEVOJCICE GT '!$A$7:$P$70,15))</f>
        <v>DA</v>
      </c>
      <c r="C70" s="37">
        <f>IF($D70="","",VLOOKUP($D70,'[1]PRIPREMA DEVOJCICE GT '!$A$7:$P$70,16))</f>
        <v>13</v>
      </c>
      <c r="D70" s="38">
        <v>2</v>
      </c>
      <c r="E70" s="39" t="str">
        <f>UPPER(IF($D70="","",VLOOKUP($D70,'[1]PRIPREMA DEVOJCICE GT '!$A$7:$P$70,2)))</f>
        <v>ĐAKOVIĆ</v>
      </c>
      <c r="F70" s="39" t="str">
        <f>IF($D70="","",VLOOKUP($D70,'[1]PRIPREMA DEVOJCICE GT '!$A$7:$P$70,3))</f>
        <v>MIHAELA</v>
      </c>
      <c r="G70" s="39"/>
      <c r="H70" s="39" t="str">
        <f>IF($D70="","",VLOOKUP($D70,'[1]PRIPREMA DEVOJCICE GT '!$A$7:$P$70,4))</f>
        <v>CZ</v>
      </c>
      <c r="I70" s="50" t="s">
        <v>31</v>
      </c>
      <c r="J70" s="51"/>
      <c r="K70" s="43"/>
      <c r="L70" s="43"/>
      <c r="M70" s="64"/>
      <c r="N70" s="43"/>
      <c r="O70" s="43"/>
      <c r="P70" s="43"/>
      <c r="Q70" s="43"/>
      <c r="R70" s="44"/>
      <c r="U70" s="80" t="s">
        <v>19</v>
      </c>
      <c r="V70" s="81" t="str">
        <f t="shared" si="0"/>
        <v>ĐAKOVIĆ MIHAELA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93</v>
      </c>
      <c r="B72" s="89"/>
      <c r="C72" s="90"/>
      <c r="D72" s="91" t="s">
        <v>94</v>
      </c>
      <c r="E72" s="92" t="s">
        <v>95</v>
      </c>
      <c r="F72" s="91"/>
      <c r="G72" s="93"/>
      <c r="H72" s="94"/>
      <c r="I72" s="91" t="s">
        <v>94</v>
      </c>
      <c r="J72" s="92" t="s">
        <v>96</v>
      </c>
      <c r="K72" s="95"/>
      <c r="L72" s="92" t="s">
        <v>97</v>
      </c>
      <c r="M72" s="96"/>
      <c r="N72" s="97" t="s">
        <v>98</v>
      </c>
      <c r="O72" s="97"/>
      <c r="P72" s="98" t="s">
        <v>99</v>
      </c>
      <c r="Q72" s="99"/>
    </row>
    <row r="73" spans="1:17" s="100" customFormat="1" ht="9" customHeight="1">
      <c r="A73" s="101" t="s">
        <v>100</v>
      </c>
      <c r="B73" s="102"/>
      <c r="C73" s="103"/>
      <c r="D73" s="104">
        <v>1</v>
      </c>
      <c r="E73" s="105" t="s">
        <v>101</v>
      </c>
      <c r="F73" s="106" t="s">
        <v>32</v>
      </c>
      <c r="G73" s="138" t="s">
        <v>102</v>
      </c>
      <c r="H73" s="139"/>
      <c r="I73" s="107" t="s">
        <v>18</v>
      </c>
      <c r="J73" s="102"/>
      <c r="K73" s="108"/>
      <c r="L73" s="102"/>
      <c r="M73" s="109"/>
      <c r="N73" s="110" t="s">
        <v>103</v>
      </c>
      <c r="O73" s="111"/>
      <c r="P73" s="111"/>
      <c r="Q73" s="112"/>
    </row>
    <row r="74" spans="1:17" s="100" customFormat="1" ht="9" customHeight="1">
      <c r="A74" s="101" t="s">
        <v>104</v>
      </c>
      <c r="B74" s="102"/>
      <c r="C74" s="103"/>
      <c r="D74" s="104">
        <v>2</v>
      </c>
      <c r="E74" s="105" t="s">
        <v>105</v>
      </c>
      <c r="F74" s="106" t="s">
        <v>33</v>
      </c>
      <c r="G74" s="133" t="s">
        <v>106</v>
      </c>
      <c r="H74" s="134"/>
      <c r="I74" s="107" t="s">
        <v>20</v>
      </c>
      <c r="J74" s="102"/>
      <c r="K74" s="108"/>
      <c r="L74" s="102"/>
      <c r="M74" s="109"/>
      <c r="N74" s="113" t="s">
        <v>107</v>
      </c>
      <c r="O74" s="114"/>
      <c r="P74" s="115"/>
      <c r="Q74" s="116"/>
    </row>
    <row r="75" spans="1:17" s="100" customFormat="1" ht="9" customHeight="1">
      <c r="A75" s="117" t="s">
        <v>108</v>
      </c>
      <c r="B75" s="115"/>
      <c r="C75" s="118"/>
      <c r="D75" s="104">
        <v>3</v>
      </c>
      <c r="E75" s="105" t="s">
        <v>109</v>
      </c>
      <c r="F75" s="106" t="s">
        <v>34</v>
      </c>
      <c r="G75" s="133" t="s">
        <v>110</v>
      </c>
      <c r="H75" s="134"/>
      <c r="I75" s="107" t="s">
        <v>23</v>
      </c>
      <c r="J75" s="102"/>
      <c r="K75" s="108"/>
      <c r="L75" s="102"/>
      <c r="M75" s="109"/>
      <c r="N75" s="110" t="s">
        <v>111</v>
      </c>
      <c r="O75" s="111"/>
      <c r="P75" s="111"/>
      <c r="Q75" s="112"/>
    </row>
    <row r="76" spans="1:17" s="100" customFormat="1" ht="9" customHeight="1">
      <c r="A76" s="119"/>
      <c r="B76" s="24"/>
      <c r="C76" s="120"/>
      <c r="D76" s="104">
        <v>4</v>
      </c>
      <c r="E76" s="105" t="s">
        <v>112</v>
      </c>
      <c r="F76" s="106" t="s">
        <v>35</v>
      </c>
      <c r="G76" s="133" t="s">
        <v>113</v>
      </c>
      <c r="H76" s="134"/>
      <c r="I76" s="107" t="s">
        <v>24</v>
      </c>
      <c r="J76" s="102"/>
      <c r="K76" s="108"/>
      <c r="L76" s="102"/>
      <c r="M76" s="109"/>
      <c r="N76" s="102"/>
      <c r="O76" s="108"/>
      <c r="P76" s="102"/>
      <c r="Q76" s="109"/>
    </row>
    <row r="77" spans="1:17" s="100" customFormat="1" ht="9" customHeight="1">
      <c r="A77" s="121" t="s">
        <v>114</v>
      </c>
      <c r="B77" s="122"/>
      <c r="C77" s="123"/>
      <c r="D77" s="104" t="s">
        <v>27</v>
      </c>
      <c r="E77" s="105" t="s">
        <v>115</v>
      </c>
      <c r="F77" s="106" t="s">
        <v>36</v>
      </c>
      <c r="G77" s="133" t="s">
        <v>116</v>
      </c>
      <c r="H77" s="134"/>
      <c r="I77" s="107" t="s">
        <v>27</v>
      </c>
      <c r="J77" s="102"/>
      <c r="K77" s="108"/>
      <c r="L77" s="102"/>
      <c r="M77" s="109"/>
      <c r="N77" s="115"/>
      <c r="O77" s="114"/>
      <c r="P77" s="115"/>
      <c r="Q77" s="116"/>
    </row>
    <row r="78" spans="1:17" s="100" customFormat="1" ht="9" customHeight="1">
      <c r="A78" s="101" t="s">
        <v>100</v>
      </c>
      <c r="B78" s="102"/>
      <c r="C78" s="103"/>
      <c r="D78" s="104" t="s">
        <v>28</v>
      </c>
      <c r="E78" s="105" t="s">
        <v>117</v>
      </c>
      <c r="F78" s="106" t="s">
        <v>37</v>
      </c>
      <c r="G78" s="133" t="s">
        <v>118</v>
      </c>
      <c r="H78" s="134"/>
      <c r="I78" s="107" t="s">
        <v>28</v>
      </c>
      <c r="J78" s="102"/>
      <c r="K78" s="108"/>
      <c r="L78" s="102"/>
      <c r="M78" s="109"/>
      <c r="N78" s="110" t="s">
        <v>119</v>
      </c>
      <c r="O78" s="111"/>
      <c r="P78" s="111"/>
      <c r="Q78" s="112"/>
    </row>
    <row r="79" spans="1:17" s="100" customFormat="1" ht="9" customHeight="1">
      <c r="A79" s="101" t="s">
        <v>120</v>
      </c>
      <c r="B79" s="102"/>
      <c r="C79" s="124"/>
      <c r="D79" s="104" t="s">
        <v>29</v>
      </c>
      <c r="E79" s="105" t="s">
        <v>121</v>
      </c>
      <c r="F79" s="106" t="s">
        <v>39</v>
      </c>
      <c r="G79" s="133" t="s">
        <v>122</v>
      </c>
      <c r="H79" s="134"/>
      <c r="I79" s="107" t="s">
        <v>29</v>
      </c>
      <c r="J79" s="102"/>
      <c r="K79" s="108"/>
      <c r="L79" s="102"/>
      <c r="M79" s="109"/>
      <c r="N79" s="102"/>
      <c r="O79" s="108"/>
      <c r="P79" s="102"/>
      <c r="Q79" s="109"/>
    </row>
    <row r="80" spans="1:17" s="100" customFormat="1" ht="9" customHeight="1">
      <c r="A80" s="117" t="s">
        <v>123</v>
      </c>
      <c r="B80" s="115"/>
      <c r="C80" s="125"/>
      <c r="D80" s="126" t="s">
        <v>30</v>
      </c>
      <c r="E80" s="127" t="s">
        <v>124</v>
      </c>
      <c r="F80" s="128" t="s">
        <v>40</v>
      </c>
      <c r="G80" s="135" t="s">
        <v>125</v>
      </c>
      <c r="H80" s="136"/>
      <c r="I80" s="129" t="s">
        <v>30</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67222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2014-12-26T11:49:45Z</dcterms:created>
  <dcterms:modified xsi:type="dcterms:W3CDTF">2015-01-06T11:20:55Z</dcterms:modified>
  <cp:category/>
  <cp:version/>
  <cp:contentType/>
  <cp:contentStatus/>
</cp:coreProperties>
</file>