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<sst xmlns="http://schemas.openxmlformats.org/spreadsheetml/2006/main" count="56" uniqueCount="45">
  <si>
    <t>DECACI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</si>
  <si>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</si>
  <si>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</si>
  <si>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</si>
  <si>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</si>
  <si>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</si>
  <si>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</si>
  <si>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</si>
  <si>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</si>
  <si>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</si>
  <si>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</si>
  <si>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</si>
  <si>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</si>
  <si>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</si>
  <si>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POLUFINALE</t>
  </si>
  <si>
    <t>FINALE</t>
  </si>
  <si>
    <t>POBEDNIK</t>
  </si>
  <si>
    <t>JEVTIC JOVAN ADV</t>
  </si>
  <si>
    <t>Umpire</t>
  </si>
  <si>
    <t>GRČIĆ JOVAN TIP</t>
  </si>
  <si>
    <t>MARKOV DAVID DJU</t>
  </si>
  <si>
    <t>MANDIĆ S. VOJ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</si>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</sst>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1" xfId="0" applyFont="1" applyFill="1" applyBorder="1" applyAlignment="1">
      <alignment horizontal="right" vertical="center"/>
    </xf>
    <xf numFmtId="0" fontId="26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0" fillId="49" borderId="0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5" fillId="5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9" fontId="20" fillId="35" borderId="0" xfId="0" applyNumberFormat="1" applyFont="1" applyFill="1" applyBorder="1" applyAlignment="1">
      <alignment horizontal="center" vertical="center"/>
    </xf>
    <xf numFmtId="0" fontId="21" fillId="51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51" borderId="0" xfId="0" applyFont="1" applyFill="1" applyBorder="1" applyAlignment="1">
      <alignment horizontal="center" vertical="center"/>
    </xf>
    <xf numFmtId="49" fontId="23" fillId="49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9" fontId="19" fillId="35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26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limir\Desktop\pravilnici%202014\formulari-sudij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  <sheetName val="formulari-sudije2014"/>
    </sheetNames>
    <definedNames>
      <definedName name="Jun_Hide_CU"/>
      <definedName name="Jun_Show_CU"/>
    </definedNames>
    <sheetDataSet>
      <sheetData sheetId="0">
        <row r="6">
          <cell r="A6" t="str">
            <v>OP Beograda 10s narandžasti</v>
          </cell>
        </row>
        <row r="8">
          <cell r="A8" t="str">
            <v>TENISKI SAVEZ SRBIJE</v>
          </cell>
        </row>
        <row r="10">
          <cell r="A10" t="str">
            <v>10.01.2015.</v>
          </cell>
          <cell r="C10" t="str">
            <v>Bg, Tipsarević</v>
          </cell>
          <cell r="D10">
            <v>3</v>
          </cell>
          <cell r="E10" t="str">
            <v>Velimir Ćosić</v>
          </cell>
        </row>
        <row r="12">
          <cell r="A12" t="str">
            <v>10s dečaci narandžasti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PAVKOV</v>
          </cell>
          <cell r="C7" t="str">
            <v>MARKO</v>
          </cell>
          <cell r="D7" t="str">
            <v>BAN</v>
          </cell>
          <cell r="E7" t="str">
            <v>01.09.1980</v>
          </cell>
          <cell r="H7">
            <v>3</v>
          </cell>
          <cell r="O7" t="str">
            <v>DA</v>
          </cell>
        </row>
        <row r="8">
          <cell r="A8">
            <v>2</v>
          </cell>
          <cell r="B8" t="str">
            <v>PAUNIĆ</v>
          </cell>
          <cell r="C8" t="str">
            <v>VLADIMIR</v>
          </cell>
          <cell r="D8" t="str">
            <v>STP</v>
          </cell>
          <cell r="E8" t="str">
            <v>21.02.1984</v>
          </cell>
          <cell r="H8">
            <v>7</v>
          </cell>
          <cell r="O8" t="str">
            <v>DA</v>
          </cell>
        </row>
        <row r="9">
          <cell r="A9">
            <v>3</v>
          </cell>
          <cell r="B9" t="str">
            <v>BLANUŠA</v>
          </cell>
          <cell r="C9" t="str">
            <v>STEFAN</v>
          </cell>
          <cell r="D9" t="str">
            <v>CZ</v>
          </cell>
          <cell r="E9" t="str">
            <v>20.09.1996</v>
          </cell>
          <cell r="H9">
            <v>9</v>
          </cell>
          <cell r="O9" t="str">
            <v>DA</v>
          </cell>
        </row>
        <row r="10">
          <cell r="A10">
            <v>4</v>
          </cell>
          <cell r="B10" t="str">
            <v>ĐUKIĆ</v>
          </cell>
          <cell r="C10" t="str">
            <v>PETAR</v>
          </cell>
          <cell r="D10" t="str">
            <v>DJU</v>
          </cell>
          <cell r="E10" t="str">
            <v>17.09.1985</v>
          </cell>
          <cell r="H10">
            <v>26</v>
          </cell>
          <cell r="O10" t="str">
            <v>DA</v>
          </cell>
        </row>
        <row r="11">
          <cell r="A11">
            <v>5</v>
          </cell>
          <cell r="B11" t="str">
            <v>JEVÐIC</v>
          </cell>
          <cell r="C11" t="str">
            <v>STEVAN</v>
          </cell>
          <cell r="D11" t="str">
            <v>TRI</v>
          </cell>
          <cell r="E11" t="str">
            <v>05.11.1984</v>
          </cell>
          <cell r="H11">
            <v>29</v>
          </cell>
          <cell r="O11" t="str">
            <v>DA</v>
          </cell>
        </row>
        <row r="12">
          <cell r="A12">
            <v>6</v>
          </cell>
          <cell r="B12" t="str">
            <v>MILOŠEVIĆ</v>
          </cell>
          <cell r="C12" t="str">
            <v>MARKO</v>
          </cell>
          <cell r="D12" t="str">
            <v>VIC</v>
          </cell>
          <cell r="E12" t="str">
            <v>11.12.1997</v>
          </cell>
          <cell r="H12">
            <v>35</v>
          </cell>
          <cell r="O12" t="str">
            <v>DA</v>
          </cell>
        </row>
        <row r="13">
          <cell r="A13">
            <v>7</v>
          </cell>
          <cell r="B13" t="str">
            <v>KOLIĆ</v>
          </cell>
          <cell r="C13" t="str">
            <v>DAVOR</v>
          </cell>
          <cell r="D13" t="str">
            <v>OTK</v>
          </cell>
          <cell r="E13" t="str">
            <v>19.09.1976</v>
          </cell>
          <cell r="H13">
            <v>40</v>
          </cell>
          <cell r="O13" t="str">
            <v>DA</v>
          </cell>
        </row>
        <row r="14">
          <cell r="A14">
            <v>8</v>
          </cell>
          <cell r="B14" t="str">
            <v>HOPIĆ</v>
          </cell>
          <cell r="C14" t="str">
            <v>DINO</v>
          </cell>
          <cell r="D14" t="str">
            <v>GAZ</v>
          </cell>
          <cell r="E14" t="str">
            <v>05.09.1997</v>
          </cell>
          <cell r="H14">
            <v>43</v>
          </cell>
          <cell r="O14" t="str">
            <v>WC</v>
          </cell>
        </row>
        <row r="15">
          <cell r="A15">
            <v>9</v>
          </cell>
          <cell r="B15" t="str">
            <v>DASKALOVIĆ</v>
          </cell>
          <cell r="C15" t="str">
            <v>ALEKSA</v>
          </cell>
          <cell r="D15" t="str">
            <v>CZ</v>
          </cell>
          <cell r="E15" t="str">
            <v>18.08.1998</v>
          </cell>
          <cell r="H15">
            <v>44</v>
          </cell>
          <cell r="O15" t="str">
            <v>DA</v>
          </cell>
        </row>
        <row r="16">
          <cell r="A16">
            <v>10</v>
          </cell>
          <cell r="B16" t="str">
            <v>PAVLOVIĆ</v>
          </cell>
          <cell r="C16" t="str">
            <v>MILOŠ</v>
          </cell>
          <cell r="D16" t="str">
            <v>OLI</v>
          </cell>
          <cell r="E16" t="str">
            <v>21.01.1997</v>
          </cell>
          <cell r="H16">
            <v>49</v>
          </cell>
          <cell r="O16" t="str">
            <v>DA</v>
          </cell>
        </row>
        <row r="17">
          <cell r="A17">
            <v>11</v>
          </cell>
          <cell r="B17" t="str">
            <v>MARIČIĆ</v>
          </cell>
          <cell r="C17" t="str">
            <v>ALEKSANDAR</v>
          </cell>
          <cell r="D17" t="str">
            <v>GAZ</v>
          </cell>
          <cell r="E17" t="str">
            <v>23.12.1996</v>
          </cell>
          <cell r="H17">
            <v>58</v>
          </cell>
          <cell r="O17" t="str">
            <v>DA</v>
          </cell>
        </row>
        <row r="18">
          <cell r="A18">
            <v>12</v>
          </cell>
          <cell r="B18" t="str">
            <v>LASKOVIĆ</v>
          </cell>
          <cell r="C18" t="str">
            <v>MARKO</v>
          </cell>
          <cell r="D18" t="str">
            <v>OLI</v>
          </cell>
          <cell r="E18" t="str">
            <v>15.09.1996</v>
          </cell>
          <cell r="H18">
            <v>63</v>
          </cell>
          <cell r="O18" t="str">
            <v>DA</v>
          </cell>
        </row>
        <row r="19">
          <cell r="A19">
            <v>13</v>
          </cell>
          <cell r="B19" t="str">
            <v>PERIĆ</v>
          </cell>
          <cell r="C19" t="str">
            <v>MILAN</v>
          </cell>
          <cell r="D19" t="str">
            <v>CZ</v>
          </cell>
          <cell r="E19" t="str">
            <v>29.06.1996</v>
          </cell>
          <cell r="H19">
            <v>64</v>
          </cell>
          <cell r="O19" t="str">
            <v>DA</v>
          </cell>
        </row>
        <row r="20">
          <cell r="A20">
            <v>14</v>
          </cell>
          <cell r="B20" t="str">
            <v>PETROVIĆ</v>
          </cell>
          <cell r="C20" t="str">
            <v>ALEKSA</v>
          </cell>
          <cell r="D20" t="str">
            <v>CZ</v>
          </cell>
          <cell r="E20" t="str">
            <v>29.01.1998</v>
          </cell>
          <cell r="H20">
            <v>66</v>
          </cell>
          <cell r="O20" t="str">
            <v>DA</v>
          </cell>
        </row>
        <row r="21">
          <cell r="A21">
            <v>15</v>
          </cell>
          <cell r="B21" t="str">
            <v>GRAOVAC</v>
          </cell>
          <cell r="C21" t="str">
            <v> ANDRIJA</v>
          </cell>
          <cell r="D21" t="str">
            <v>OLI</v>
          </cell>
          <cell r="E21" t="str">
            <v>31.05.1996</v>
          </cell>
          <cell r="H21">
            <v>71</v>
          </cell>
          <cell r="O21" t="str">
            <v>DA</v>
          </cell>
        </row>
        <row r="22">
          <cell r="A22">
            <v>16</v>
          </cell>
          <cell r="B22" t="str">
            <v>LAZAREVIĆ</v>
          </cell>
          <cell r="C22" t="str">
            <v>STEFAN</v>
          </cell>
          <cell r="D22" t="str">
            <v>SBG</v>
          </cell>
          <cell r="E22" t="str">
            <v>11.01.1997</v>
          </cell>
          <cell r="H22">
            <v>81</v>
          </cell>
          <cell r="O22" t="str">
            <v>DA</v>
          </cell>
        </row>
        <row r="23">
          <cell r="A23">
            <v>17</v>
          </cell>
          <cell r="B23" t="str">
            <v>NIKOLIĆ</v>
          </cell>
          <cell r="C23" t="str">
            <v>OGNJEN</v>
          </cell>
          <cell r="D23" t="str">
            <v>MAS</v>
          </cell>
          <cell r="E23" t="str">
            <v>02.01.1997</v>
          </cell>
          <cell r="H23">
            <v>84</v>
          </cell>
          <cell r="O23" t="str">
            <v>DA</v>
          </cell>
        </row>
        <row r="24">
          <cell r="A24">
            <v>18</v>
          </cell>
          <cell r="B24" t="str">
            <v>ŽIVANOVIĆ</v>
          </cell>
          <cell r="C24" t="str">
            <v>LAZAR</v>
          </cell>
          <cell r="D24" t="str">
            <v>SBG</v>
          </cell>
          <cell r="E24" t="str">
            <v>18.01.1995</v>
          </cell>
          <cell r="H24">
            <v>93</v>
          </cell>
          <cell r="O24" t="str">
            <v>DA</v>
          </cell>
        </row>
        <row r="25">
          <cell r="A25">
            <v>19</v>
          </cell>
          <cell r="B25" t="str">
            <v>BOŠKOVIĆ</v>
          </cell>
          <cell r="C25" t="str">
            <v>ALEKSANDAR</v>
          </cell>
          <cell r="D25" t="str">
            <v>OLI</v>
          </cell>
          <cell r="E25" t="str">
            <v>06.02.1997</v>
          </cell>
          <cell r="H25">
            <v>103</v>
          </cell>
          <cell r="O25" t="str">
            <v>DA</v>
          </cell>
        </row>
        <row r="26">
          <cell r="A26">
            <v>20</v>
          </cell>
          <cell r="B26" t="str">
            <v>MELOVIĆ</v>
          </cell>
          <cell r="C26" t="str">
            <v>MILORAD</v>
          </cell>
          <cell r="D26" t="str">
            <v>CZ</v>
          </cell>
          <cell r="E26" t="str">
            <v>31.08.1998</v>
          </cell>
          <cell r="H26">
            <v>104</v>
          </cell>
          <cell r="O26" t="str">
            <v>DA</v>
          </cell>
        </row>
        <row r="27">
          <cell r="A27">
            <v>21</v>
          </cell>
          <cell r="B27" t="str">
            <v>ĆURČIN</v>
          </cell>
          <cell r="C27" t="str">
            <v>ALEKSANDAR</v>
          </cell>
          <cell r="D27" t="str">
            <v>CZ</v>
          </cell>
          <cell r="E27" t="str">
            <v>08.03.1997</v>
          </cell>
          <cell r="H27">
            <v>114</v>
          </cell>
          <cell r="O27" t="str">
            <v>DA</v>
          </cell>
        </row>
        <row r="28">
          <cell r="A28">
            <v>22</v>
          </cell>
          <cell r="B28" t="str">
            <v>MILOJEVIĆ</v>
          </cell>
          <cell r="C28" t="str">
            <v>DUŠAN</v>
          </cell>
          <cell r="D28" t="str">
            <v>S M</v>
          </cell>
          <cell r="E28" t="str">
            <v>27.08.1993</v>
          </cell>
          <cell r="H28">
            <v>117</v>
          </cell>
          <cell r="O28" t="str">
            <v>DA</v>
          </cell>
        </row>
        <row r="29">
          <cell r="A29">
            <v>23</v>
          </cell>
          <cell r="B29" t="str">
            <v>ALEKSIĆ</v>
          </cell>
          <cell r="C29" t="str">
            <v>NIKOLA</v>
          </cell>
          <cell r="D29" t="str">
            <v>OTK</v>
          </cell>
          <cell r="E29" t="str">
            <v>20.06.1998</v>
          </cell>
          <cell r="H29">
            <v>121</v>
          </cell>
          <cell r="O29" t="str">
            <v>DA</v>
          </cell>
        </row>
        <row r="30">
          <cell r="A30">
            <v>24</v>
          </cell>
          <cell r="B30" t="str">
            <v>JOVANOVIĆ</v>
          </cell>
          <cell r="C30" t="str">
            <v>OGNJEN</v>
          </cell>
          <cell r="D30" t="str">
            <v>WIN</v>
          </cell>
          <cell r="E30" t="str">
            <v>22.05.1992</v>
          </cell>
          <cell r="H30">
            <v>124</v>
          </cell>
          <cell r="O30" t="str">
            <v>DA</v>
          </cell>
        </row>
        <row r="31">
          <cell r="A31">
            <v>25</v>
          </cell>
          <cell r="B31" t="str">
            <v>BUĆAN</v>
          </cell>
          <cell r="C31" t="str">
            <v>ALEKSA</v>
          </cell>
          <cell r="D31" t="str">
            <v>CZ</v>
          </cell>
          <cell r="E31" t="str">
            <v>09.04.1999</v>
          </cell>
          <cell r="H31">
            <v>126</v>
          </cell>
          <cell r="O31" t="str">
            <v>WC</v>
          </cell>
        </row>
        <row r="32">
          <cell r="A32">
            <v>26</v>
          </cell>
          <cell r="B32" t="str">
            <v>RADOJČIĆ</v>
          </cell>
          <cell r="C32" t="str">
            <v>MILOŠ MILIĆ</v>
          </cell>
          <cell r="D32" t="str">
            <v>GAZ</v>
          </cell>
          <cell r="E32" t="str">
            <v>22.07.1997</v>
          </cell>
          <cell r="H32">
            <v>129</v>
          </cell>
          <cell r="O32" t="str">
            <v>DA</v>
          </cell>
        </row>
        <row r="33">
          <cell r="A33">
            <v>27</v>
          </cell>
          <cell r="B33" t="str">
            <v>MARINKOVIĆ</v>
          </cell>
          <cell r="C33" t="str">
            <v>LUKA</v>
          </cell>
          <cell r="D33" t="str">
            <v>HAR</v>
          </cell>
          <cell r="E33" t="str">
            <v>14.05.1985</v>
          </cell>
          <cell r="H33">
            <v>136</v>
          </cell>
          <cell r="O33" t="str">
            <v>DA</v>
          </cell>
        </row>
        <row r="34">
          <cell r="A34">
            <v>28</v>
          </cell>
          <cell r="B34" t="str">
            <v>KOCIĆ</v>
          </cell>
          <cell r="C34" t="str">
            <v>MILAN</v>
          </cell>
          <cell r="D34" t="str">
            <v>OLI</v>
          </cell>
          <cell r="E34" t="str">
            <v>14.03.1994</v>
          </cell>
          <cell r="H34">
            <v>141</v>
          </cell>
          <cell r="O34" t="str">
            <v>DA</v>
          </cell>
        </row>
        <row r="35">
          <cell r="A35">
            <v>29</v>
          </cell>
          <cell r="B35" t="str">
            <v>RADENKOVIĆ</v>
          </cell>
          <cell r="C35" t="str">
            <v>VELJKO</v>
          </cell>
          <cell r="D35" t="str">
            <v>CZ</v>
          </cell>
          <cell r="E35" t="str">
            <v>05.03.1998</v>
          </cell>
          <cell r="O35" t="str">
            <v>DA</v>
          </cell>
        </row>
        <row r="36">
          <cell r="A36">
            <v>30</v>
          </cell>
          <cell r="B36" t="str">
            <v>MILIĆ</v>
          </cell>
          <cell r="C36" t="str">
            <v>STEVAN</v>
          </cell>
          <cell r="D36" t="str">
            <v>GMX</v>
          </cell>
          <cell r="E36" t="str">
            <v>09.10.1998</v>
          </cell>
          <cell r="O36" t="str">
            <v>DA</v>
          </cell>
        </row>
        <row r="37">
          <cell r="A37">
            <v>31</v>
          </cell>
          <cell r="B37" t="str">
            <v>ZLATKOVIĆ</v>
          </cell>
          <cell r="C37" t="str">
            <v>VUK</v>
          </cell>
          <cell r="D37" t="str">
            <v>OTK</v>
          </cell>
          <cell r="E37" t="str">
            <v>07.10.1986</v>
          </cell>
          <cell r="O37" t="str">
            <v>DA</v>
          </cell>
        </row>
        <row r="38">
          <cell r="A38">
            <v>32</v>
          </cell>
          <cell r="B38" t="str">
            <v>GMIJOVIĆ</v>
          </cell>
          <cell r="C38" t="str">
            <v>STEFAN</v>
          </cell>
          <cell r="D38" t="str">
            <v>CZ</v>
          </cell>
          <cell r="E38" t="str">
            <v>23.12.1997</v>
          </cell>
          <cell r="O38" t="str">
            <v>DA</v>
          </cell>
        </row>
        <row r="39">
          <cell r="A39">
            <v>33</v>
          </cell>
          <cell r="B39" t="str">
            <v>RADENKOVIĆ</v>
          </cell>
          <cell r="C39" t="str">
            <v>MILOŠ</v>
          </cell>
          <cell r="D39" t="str">
            <v>SBG</v>
          </cell>
          <cell r="E39" t="str">
            <v>12.09.1998</v>
          </cell>
          <cell r="O39" t="str">
            <v>DA</v>
          </cell>
        </row>
        <row r="40">
          <cell r="A40">
            <v>34</v>
          </cell>
          <cell r="B40" t="str">
            <v>RADELJIĆ</v>
          </cell>
          <cell r="C40" t="str">
            <v>MATEJA</v>
          </cell>
          <cell r="D40" t="str">
            <v>SBG</v>
          </cell>
          <cell r="E40" t="str">
            <v>16.01.2002</v>
          </cell>
          <cell r="O40" t="str">
            <v>DA</v>
          </cell>
        </row>
        <row r="41">
          <cell r="A41">
            <v>35</v>
          </cell>
          <cell r="B41" t="str">
            <v>MARKOVIĆ</v>
          </cell>
          <cell r="C41" t="str">
            <v>DUŠAN</v>
          </cell>
          <cell r="D41" t="str">
            <v>OLI</v>
          </cell>
          <cell r="O41" t="str">
            <v>WC</v>
          </cell>
        </row>
        <row r="42">
          <cell r="A42">
            <v>36</v>
          </cell>
          <cell r="B42" t="str">
            <v>BYE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O22" sqref="O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0" customWidth="1"/>
    <col min="10" max="10" width="10.7109375" style="0" customWidth="1"/>
    <col min="11" max="11" width="1.7109375" style="150" customWidth="1"/>
    <col min="12" max="12" width="10.7109375" style="0" customWidth="1"/>
    <col min="13" max="13" width="1.7109375" style="151" customWidth="1"/>
    <col min="14" max="14" width="10.7109375" style="0" customWidth="1"/>
    <col min="15" max="15" width="1.7109375" style="150" customWidth="1"/>
    <col min="16" max="16" width="10.7109375" style="0" customWidth="1"/>
    <col min="17" max="17" width="1.7109375" style="151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 10s narandžasti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52" t="str">
        <f>'[1]PODESAVANJE'!$A$10</f>
        <v>10.01.2015.</v>
      </c>
      <c r="B4" s="152"/>
      <c r="C4" s="152"/>
      <c r="D4" s="17"/>
      <c r="E4" s="17"/>
      <c r="F4" s="17" t="str">
        <f>'[1]PODESAVANJE'!$C$10</f>
        <v>Bg, Tipsarević</v>
      </c>
      <c r="G4" s="18"/>
      <c r="H4" s="17"/>
      <c r="I4" s="19"/>
      <c r="J4" s="20">
        <f>'[1]PODESAVANJE'!$D$10</f>
        <v>3</v>
      </c>
      <c r="K4" s="19"/>
      <c r="L4" s="21" t="str">
        <f>'[1]PODESAVANJE'!$A$12</f>
        <v>10s dečaci narandžasti</v>
      </c>
      <c r="M4" s="19"/>
      <c r="N4" s="17"/>
      <c r="O4" s="19"/>
      <c r="P4" s="17"/>
      <c r="Q4" s="22" t="str">
        <f>'[1]PODESAVANJE'!$E$10</f>
        <v>Velimir Ćosić</v>
      </c>
    </row>
    <row r="5" spans="1:16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7"/>
      <c r="K5" s="25" t="s">
        <v>14</v>
      </c>
      <c r="L5" s="27"/>
      <c r="M5" s="25" t="s">
        <v>15</v>
      </c>
      <c r="N5" s="27"/>
      <c r="O5" s="25" t="s">
        <v>16</v>
      </c>
      <c r="P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 '!$A$7:$P$22,15))</f>
      </c>
      <c r="C7" s="37">
        <f>IF($D7="","",VLOOKUP($D7,'[1]PRIPREMA DECACI GT'!$A$7:$P$22,16))</f>
      </c>
      <c r="D7" s="38"/>
      <c r="E7" s="39">
        <f>UPPER(IF($D7="","",VLOOKUP($D7,'[1]PRIPREMA DECACI GT'!$A$7:$P$22,2)))</f>
      </c>
      <c r="F7" s="39">
        <f>IF($D7="","",VLOOKUP($D7,'[1]PRIPREMA DECACI GT'!$A$7:$P$22,3))</f>
      </c>
      <c r="G7" s="39"/>
      <c r="H7" s="39">
        <f>IF($D7="","",VLOOKUP($D7,'[1]PRIPREMA DECACI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17</v>
      </c>
      <c r="K8" s="57"/>
      <c r="L8" s="41"/>
      <c r="M8" s="41"/>
      <c r="N8" s="42"/>
      <c r="O8" s="43"/>
      <c r="P8" s="44"/>
      <c r="Q8" s="45"/>
      <c r="R8" s="46"/>
      <c r="T8" s="58" t="e">
        <f>#REF!</f>
        <v>#REF!</v>
      </c>
      <c r="V8" s="58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 '!$A$7:$P$22,15))</f>
      </c>
      <c r="C9" s="37">
        <f>IF($D9="","",VLOOKUP($D9,'[1]PRIPREMA DECACI GT'!$A$7:$P$22,16))</f>
      </c>
      <c r="D9" s="38"/>
      <c r="E9" s="59">
        <f>UPPER(IF($D9="","",VLOOKUP($D9,'[1]PRIPREMA DECACI GT'!$A$7:$P$22,2)))</f>
      </c>
      <c r="F9" s="59">
        <f>IF($D9="","",VLOOKUP($D9,'[1]PRIPREMA DECACI GT'!$A$7:$P$22,3))</f>
      </c>
      <c r="G9" s="59"/>
      <c r="H9" s="59">
        <f>IF($D9="","",VLOOKUP($D9,'[1]PRIPREMA DECACI GT'!$A$7:$P$22,4))</f>
      </c>
      <c r="I9" s="60"/>
      <c r="J9" s="41"/>
      <c r="K9" s="61"/>
      <c r="L9" s="41"/>
      <c r="M9" s="41"/>
      <c r="N9" s="42"/>
      <c r="O9" s="43"/>
      <c r="P9" s="44"/>
      <c r="Q9" s="45"/>
      <c r="R9" s="46"/>
      <c r="T9" s="58" t="e">
        <f>#REF!</f>
        <v>#REF!</v>
      </c>
      <c r="V9" s="58" t="str">
        <f>F$11&amp;" "&amp;E$11</f>
        <v> </v>
      </c>
    </row>
    <row r="10" spans="1:22" s="47" customFormat="1" ht="9" customHeight="1">
      <c r="A10" s="49"/>
      <c r="B10" s="50"/>
      <c r="C10" s="51"/>
      <c r="D10" s="52"/>
      <c r="E10" s="53"/>
      <c r="F10" s="53"/>
      <c r="G10" s="54"/>
      <c r="H10" s="53"/>
      <c r="I10" s="62"/>
      <c r="J10" s="63" t="s">
        <v>18</v>
      </c>
      <c r="K10" s="64"/>
      <c r="L10" s="56" t="s">
        <v>17</v>
      </c>
      <c r="M10" s="65"/>
      <c r="N10" s="66"/>
      <c r="O10" s="66"/>
      <c r="P10" s="44"/>
      <c r="Q10" s="45"/>
      <c r="R10" s="46"/>
      <c r="T10" s="58" t="e">
        <f>#REF!</f>
        <v>#REF!</v>
      </c>
      <c r="V10" s="58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 '!$A$7:$P$22,15))</f>
      </c>
      <c r="C11" s="37">
        <f>IF($D11="","",VLOOKUP($D11,'[1]PRIPREMA DECACI GT'!$A$7:$P$22,16))</f>
      </c>
      <c r="D11" s="38"/>
      <c r="E11" s="59">
        <f>UPPER(IF($D11="","",VLOOKUP($D11,'[1]PRIPREMA DECACI GT'!$A$7:$P$22,2)))</f>
      </c>
      <c r="F11" s="59">
        <f>IF($D11="","",VLOOKUP($D11,'[1]PRIPREMA DECACI GT'!$A$7:$P$22,3))</f>
      </c>
      <c r="G11" s="59"/>
      <c r="H11" s="59">
        <f>IF($D11="","",VLOOKUP($D11,'[1]PRIPREMA DECACI GT'!$A$7:$P$22,4))</f>
      </c>
      <c r="I11" s="40"/>
      <c r="J11" s="41"/>
      <c r="K11" s="67"/>
      <c r="L11" s="62">
        <v>42</v>
      </c>
      <c r="M11" s="68"/>
      <c r="N11" s="66"/>
      <c r="O11" s="66"/>
      <c r="P11" s="44"/>
      <c r="Q11" s="45"/>
      <c r="R11" s="46"/>
      <c r="T11" s="58" t="e">
        <f>#REF!</f>
        <v>#REF!</v>
      </c>
      <c r="V11" s="58" t="str">
        <f>F$15&amp;" "&amp;E$15</f>
        <v> 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19</v>
      </c>
      <c r="K12" s="69"/>
      <c r="L12" s="41"/>
      <c r="M12" s="68"/>
      <c r="N12" s="66"/>
      <c r="O12" s="66"/>
      <c r="P12" s="44"/>
      <c r="Q12" s="45"/>
      <c r="R12" s="46"/>
      <c r="T12" s="58" t="e">
        <f>#REF!</f>
        <v>#REF!</v>
      </c>
      <c r="V12" s="58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 '!$A$7:$P$22,15))</f>
      </c>
      <c r="C13" s="37">
        <f>IF($D13="","",VLOOKUP($D13,'[1]PRIPREMA DECACI GT'!$A$7:$P$22,16))</f>
      </c>
      <c r="D13" s="38"/>
      <c r="E13" s="59">
        <f>UPPER(IF($D13="","",VLOOKUP($D13,'[1]PRIPREMA DECACI GT'!$A$7:$P$22,2)))</f>
      </c>
      <c r="F13" s="59">
        <f>IF($D13="","",VLOOKUP($D13,'[1]PRIPREMA DECACI GT'!$A$7:$P$22,3))</f>
      </c>
      <c r="G13" s="59"/>
      <c r="H13" s="59">
        <f>IF($D13="","",VLOOKUP($D13,'[1]PRIPREMA DECACI GT'!$A$7:$P$22,4))</f>
      </c>
      <c r="I13" s="70"/>
      <c r="J13" s="41"/>
      <c r="K13" s="41"/>
      <c r="L13" s="41"/>
      <c r="M13" s="68"/>
      <c r="N13" s="66"/>
      <c r="O13" s="66"/>
      <c r="P13" s="44"/>
      <c r="Q13" s="45"/>
      <c r="R13" s="46"/>
      <c r="T13" s="58" t="e">
        <f>#REF!</f>
        <v>#REF!</v>
      </c>
      <c r="V13" s="58" t="str">
        <f>F$19&amp;" "&amp;E$19</f>
        <v> 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63" t="s">
        <v>18</v>
      </c>
      <c r="M14" s="64"/>
      <c r="N14" s="56" t="s">
        <v>17</v>
      </c>
      <c r="O14" s="65"/>
      <c r="P14" s="44"/>
      <c r="Q14" s="45"/>
      <c r="R14" s="46"/>
      <c r="T14" s="58" t="e">
        <f>#REF!</f>
        <v>#REF!</v>
      </c>
      <c r="V14" s="58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 '!$A$7:$P$22,15))</f>
      </c>
      <c r="C15" s="37">
        <f>IF($D15="","",VLOOKUP($D15,'[1]PRIPREMA DECACI GT'!$A$7:$P$22,16))</f>
      </c>
      <c r="D15" s="38"/>
      <c r="E15" s="39">
        <f>UPPER(IF($D15="","",VLOOKUP($D15,'[1]PRIPREMA DECACI GT'!$A$7:$P$22,2)))</f>
      </c>
      <c r="F15" s="39">
        <f>IF($D15="","",VLOOKUP($D15,'[1]PRIPREMA DECACI GT'!$A$7:$P$22,3))</f>
      </c>
      <c r="G15" s="39"/>
      <c r="H15" s="39">
        <f>IF($D15="","",VLOOKUP($D15,'[1]PRIPREMA DECACI GT'!$A$7:$P$22,4))</f>
      </c>
      <c r="I15" s="71"/>
      <c r="J15" s="41"/>
      <c r="K15" s="41"/>
      <c r="L15" s="41"/>
      <c r="M15" s="68"/>
      <c r="N15" s="62">
        <v>42</v>
      </c>
      <c r="O15" s="72"/>
      <c r="P15" s="73"/>
      <c r="Q15" s="45"/>
      <c r="R15" s="46"/>
      <c r="T15" s="58" t="e">
        <f>#REF!</f>
        <v>#REF!</v>
      </c>
      <c r="V15" s="58" t="str">
        <f>F$23&amp;" "&amp;E$23</f>
        <v> 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20</v>
      </c>
      <c r="K16" s="57"/>
      <c r="L16" s="41"/>
      <c r="M16" s="68"/>
      <c r="N16" s="66"/>
      <c r="O16" s="72"/>
      <c r="P16" s="73"/>
      <c r="Q16" s="45"/>
      <c r="R16" s="46"/>
      <c r="T16" s="74" t="e">
        <f>#REF!</f>
        <v>#REF!</v>
      </c>
      <c r="V16" s="58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 '!$A$7:$P$22,15))</f>
      </c>
      <c r="C17" s="37">
        <f>IF($D17="","",VLOOKUP($D17,'[1]PRIPREMA DECACI GT'!$A$7:$P$22,16))</f>
      </c>
      <c r="D17" s="38"/>
      <c r="E17" s="59">
        <f>UPPER(IF($D17="","",VLOOKUP($D17,'[1]PRIPREMA DECACI GT'!$A$7:$P$22,2)))</f>
      </c>
      <c r="F17" s="59">
        <f>IF($D17="","",VLOOKUP($D17,'[1]PRIPREMA DECACI GT'!$A$7:$P$22,3))</f>
      </c>
      <c r="G17" s="59"/>
      <c r="H17" s="59">
        <f>IF($D17="","",VLOOKUP($D17,'[1]PRIPREMA DECACI GT'!$A$7:$P$22,4))</f>
      </c>
      <c r="I17" s="60"/>
      <c r="J17" s="41"/>
      <c r="K17" s="61"/>
      <c r="L17" s="41"/>
      <c r="M17" s="68"/>
      <c r="N17" s="66"/>
      <c r="O17" s="72"/>
      <c r="P17" s="73"/>
      <c r="Q17" s="45"/>
      <c r="R17" s="46"/>
      <c r="V17" s="58" t="str">
        <f>F$27&amp;" "&amp;E$27</f>
        <v> 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 t="s">
        <v>18</v>
      </c>
      <c r="K18" s="64"/>
      <c r="L18" s="56" t="s">
        <v>21</v>
      </c>
      <c r="M18" s="75"/>
      <c r="N18" s="66"/>
      <c r="O18" s="72"/>
      <c r="P18" s="73"/>
      <c r="Q18" s="45"/>
      <c r="R18" s="46"/>
      <c r="V18" s="58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 '!$A$7:$P$22,15))</f>
      </c>
      <c r="C19" s="37">
        <f>IF($D19="","",VLOOKUP($D19,'[1]PRIPREMA DECACI GT'!$A$7:$P$22,16))</f>
      </c>
      <c r="D19" s="38"/>
      <c r="E19" s="59">
        <f>UPPER(IF($D19="","",VLOOKUP($D19,'[1]PRIPREMA DECACI GT'!$A$7:$P$22,2)))</f>
      </c>
      <c r="F19" s="59">
        <f>IF($D19="","",VLOOKUP($D19,'[1]PRIPREMA DECACI GT'!$A$7:$P$22,3))</f>
      </c>
      <c r="G19" s="59"/>
      <c r="H19" s="59">
        <f>IF($D19="","",VLOOKUP($D19,'[1]PRIPREMA DECACI GT'!$A$7:$P$22,4))</f>
      </c>
      <c r="I19" s="40"/>
      <c r="J19" s="41"/>
      <c r="K19" s="67"/>
      <c r="L19" s="62">
        <v>43</v>
      </c>
      <c r="M19" s="66"/>
      <c r="N19" s="66"/>
      <c r="O19" s="72"/>
      <c r="P19" s="73"/>
      <c r="Q19" s="45"/>
      <c r="R19" s="46"/>
      <c r="V19" s="58" t="str">
        <f>F$31&amp;" "&amp;E$31</f>
        <v> 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21</v>
      </c>
      <c r="K20" s="69"/>
      <c r="L20" s="41"/>
      <c r="M20" s="66"/>
      <c r="N20" s="66"/>
      <c r="O20" s="72"/>
      <c r="P20" s="73"/>
      <c r="Q20" s="45"/>
      <c r="R20" s="46"/>
      <c r="V20" s="58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 '!$A$7:$P$22,15))</f>
      </c>
      <c r="C21" s="37">
        <f>IF($D21="","",VLOOKUP($D21,'[1]PRIPREMA DECACI GT'!$A$7:$P$22,16))</f>
      </c>
      <c r="D21" s="38"/>
      <c r="E21" s="59">
        <f>UPPER(IF($D21="","",VLOOKUP($D21,'[1]PRIPREMA DECACI GT'!$A$7:$P$22,2)))</f>
      </c>
      <c r="F21" s="59">
        <f>IF($D21="","",VLOOKUP($D21,'[1]PRIPREMA DECACI GT'!$A$7:$P$22,3))</f>
      </c>
      <c r="G21" s="59"/>
      <c r="H21" s="59">
        <f>IF($D21="","",VLOOKUP($D21,'[1]PRIPREMA DECACI GT'!$A$7:$P$22,4))</f>
      </c>
      <c r="I21" s="70"/>
      <c r="J21" s="41"/>
      <c r="K21" s="41"/>
      <c r="L21" s="41"/>
      <c r="M21" s="66"/>
      <c r="N21" s="66"/>
      <c r="O21" s="72"/>
      <c r="P21" s="73"/>
      <c r="Q21" s="45"/>
      <c r="R21" s="46"/>
      <c r="V21" s="58" t="str">
        <f>F$35&amp;" "&amp;E$35</f>
        <v> </v>
      </c>
    </row>
    <row r="22" spans="1:22" s="47" customFormat="1" ht="9" customHeight="1">
      <c r="A22" s="49"/>
      <c r="B22" s="50"/>
      <c r="C22" s="51"/>
      <c r="D22" s="52"/>
      <c r="E22" s="53"/>
      <c r="F22" s="53"/>
      <c r="G22" s="54"/>
      <c r="H22" s="53"/>
      <c r="I22" s="62"/>
      <c r="J22" s="41"/>
      <c r="K22" s="41"/>
      <c r="L22" s="41"/>
      <c r="M22" s="66"/>
      <c r="N22" s="63" t="s">
        <v>18</v>
      </c>
      <c r="O22" s="76"/>
      <c r="P22" s="77">
        <f>UPPER(IF(OR(O22="a",O22="as"),N14,IF(OR(O22="b",O22="bs"),N30,)))</f>
      </c>
      <c r="Q22" s="72"/>
      <c r="R22" s="46"/>
      <c r="V22" s="58" t="str">
        <f>F$37&amp;" "&amp;E$37</f>
        <v> </v>
      </c>
    </row>
    <row r="23" spans="1:22" s="47" customFormat="1" ht="9" customHeight="1">
      <c r="A23" s="78"/>
      <c r="B23" s="51">
        <f>IF($D23="","",VLOOKUP($D23,'[1]PRIPREMA DEVOJCICE GT '!$A$7:$P$22,15))</f>
      </c>
      <c r="C23" s="51">
        <f>IF($D23="","",VLOOKUP($D23,'[1]PRIPREMA DECACI GT'!$A$7:$P$22,16))</f>
      </c>
      <c r="D23" s="79"/>
      <c r="E23" s="53">
        <f>UPPER(IF($D23="","",VLOOKUP($D23,'[1]PRIPREMA DECACI GT'!$A$7:$P$22,2)))</f>
      </c>
      <c r="F23" s="53">
        <f>IF($D23="","",VLOOKUP($D23,'[1]PRIPREMA DECACI GT'!$A$7:$P$22,3))</f>
      </c>
      <c r="G23" s="53"/>
      <c r="H23" s="53">
        <f>IF($D23="","",VLOOKUP($D23,'[1]PRIPREMA DECACI GT'!$A$7:$P$22,4))</f>
      </c>
      <c r="I23" s="80"/>
      <c r="J23" s="77"/>
      <c r="K23" s="77"/>
      <c r="L23" s="77"/>
      <c r="M23" s="72"/>
      <c r="N23" s="77"/>
      <c r="O23" s="72"/>
      <c r="P23" s="77"/>
      <c r="Q23" s="72"/>
      <c r="R23" s="46"/>
      <c r="V23" s="58"/>
    </row>
    <row r="24" spans="1:22" s="47" customFormat="1" ht="9" customHeight="1">
      <c r="A24" s="78"/>
      <c r="B24" s="81"/>
      <c r="C24" s="51"/>
      <c r="D24" s="82"/>
      <c r="E24" s="53"/>
      <c r="F24" s="53"/>
      <c r="G24" s="54"/>
      <c r="H24" s="53"/>
      <c r="I24" s="76"/>
      <c r="J24" s="77">
        <f>UPPER(IF(OR(I24="a",I24="as"),E23,IF(OR(I24="b",I24="bs"),E25,)))</f>
      </c>
      <c r="K24" s="77"/>
      <c r="L24" s="77"/>
      <c r="M24" s="72"/>
      <c r="N24" s="72"/>
      <c r="O24" s="72"/>
      <c r="P24" s="73"/>
      <c r="Q24" s="83"/>
      <c r="R24" s="46"/>
      <c r="V24" s="58"/>
    </row>
    <row r="25" spans="1:22" s="47" customFormat="1" ht="9" customHeight="1">
      <c r="A25" s="78"/>
      <c r="B25" s="51">
        <f>IF($D25="","",VLOOKUP($D25,'[1]PRIPREMA DEVOJCICE GT '!$A$7:$P$22,15))</f>
      </c>
      <c r="C25" s="51">
        <f>IF($D25="","",VLOOKUP($D25,'[1]PRIPREMA DECACI GT'!$A$7:$P$22,16))</f>
      </c>
      <c r="D25" s="79"/>
      <c r="E25" s="53">
        <f>UPPER(IF($D25="","",VLOOKUP($D25,'[1]PRIPREMA DECACI GT'!$A$7:$P$22,2)))</f>
      </c>
      <c r="F25" s="53">
        <f>IF($D25="","",VLOOKUP($D25,'[1]PRIPREMA DECACI GT'!$A$7:$P$22,3))</f>
      </c>
      <c r="G25" s="53"/>
      <c r="H25" s="53">
        <f>IF($D25="","",VLOOKUP($D25,'[1]PRIPREMA DECACI GT'!$A$7:$P$22,4))</f>
      </c>
      <c r="I25" s="80"/>
      <c r="J25" s="77"/>
      <c r="K25" s="84"/>
      <c r="L25" s="77"/>
      <c r="M25" s="72"/>
      <c r="N25" s="72"/>
      <c r="O25" s="72"/>
      <c r="P25" s="73"/>
      <c r="Q25" s="83"/>
      <c r="R25" s="46"/>
      <c r="V25" s="58"/>
    </row>
    <row r="26" spans="1:22" s="47" customFormat="1" ht="9" customHeight="1">
      <c r="A26" s="78"/>
      <c r="B26" s="81"/>
      <c r="C26" s="51"/>
      <c r="D26" s="82"/>
      <c r="E26" s="53"/>
      <c r="F26" s="53"/>
      <c r="G26" s="54"/>
      <c r="H26" s="53"/>
      <c r="I26" s="80"/>
      <c r="J26" s="85" t="s">
        <v>18</v>
      </c>
      <c r="K26" s="76"/>
      <c r="L26" s="77">
        <f>UPPER(IF(OR(K26="a",K26="as"),J24,IF(OR(K26="b",K26="bs"),J28,)))</f>
      </c>
      <c r="M26" s="72"/>
      <c r="N26" s="72"/>
      <c r="O26" s="72"/>
      <c r="P26" s="73"/>
      <c r="Q26" s="83"/>
      <c r="R26" s="46"/>
      <c r="V26" s="58"/>
    </row>
    <row r="27" spans="1:22" s="47" customFormat="1" ht="9" customHeight="1">
      <c r="A27" s="78"/>
      <c r="B27" s="51">
        <f>IF($D27="","",VLOOKUP($D27,'[1]PRIPREMA DEVOJCICE GT '!$A$7:$P$22,15))</f>
      </c>
      <c r="C27" s="51">
        <f>IF($D27="","",VLOOKUP($D27,'[1]PRIPREMA DECACI GT'!$A$7:$P$22,16))</f>
      </c>
      <c r="D27" s="79"/>
      <c r="E27" s="53">
        <f>UPPER(IF($D27="","",VLOOKUP($D27,'[1]PRIPREMA DECACI GT'!$A$7:$P$22,2)))</f>
      </c>
      <c r="F27" s="53">
        <f>IF($D27="","",VLOOKUP($D27,'[1]PRIPREMA DECACI GT'!$A$7:$P$22,3))</f>
      </c>
      <c r="G27" s="53"/>
      <c r="H27" s="53">
        <f>IF($D27="","",VLOOKUP($D27,'[1]PRIPREMA DECACI GT'!$A$7:$P$22,4))</f>
      </c>
      <c r="I27" s="80"/>
      <c r="J27" s="77"/>
      <c r="K27" s="77"/>
      <c r="L27" s="77"/>
      <c r="M27" s="72"/>
      <c r="N27" s="72"/>
      <c r="O27" s="72"/>
      <c r="P27" s="73"/>
      <c r="Q27" s="83"/>
      <c r="R27" s="46"/>
      <c r="V27" s="58"/>
    </row>
    <row r="28" spans="1:22" s="47" customFormat="1" ht="9" customHeight="1">
      <c r="A28" s="86"/>
      <c r="B28" s="81"/>
      <c r="C28" s="51"/>
      <c r="D28" s="82"/>
      <c r="E28" s="53"/>
      <c r="F28" s="53"/>
      <c r="G28" s="54"/>
      <c r="H28" s="53"/>
      <c r="I28" s="76"/>
      <c r="J28" s="77">
        <f>UPPER(IF(OR(I28="a",I28="as"),E27,IF(OR(I28="b",I28="bs"),E29,)))</f>
      </c>
      <c r="K28" s="77"/>
      <c r="L28" s="77"/>
      <c r="M28" s="72"/>
      <c r="N28" s="72"/>
      <c r="O28" s="72"/>
      <c r="P28" s="73"/>
      <c r="Q28" s="83"/>
      <c r="R28" s="46"/>
      <c r="V28" s="58"/>
    </row>
    <row r="29" spans="1:22" s="47" customFormat="1" ht="9" customHeight="1">
      <c r="A29" s="86"/>
      <c r="B29" s="51">
        <f>IF($D29="","",VLOOKUP($D29,'[1]PRIPREMA DEVOJCICE GT '!$A$7:$P$22,15))</f>
      </c>
      <c r="C29" s="51">
        <f>IF($D29="","",VLOOKUP($D29,'[1]PRIPREMA DECACI GT'!$A$7:$P$22,16))</f>
      </c>
      <c r="D29" s="79"/>
      <c r="E29" s="87">
        <f>UPPER(IF($D29="","",VLOOKUP($D29,'[1]PRIPREMA DECACI GT'!$A$7:$P$22,2)))</f>
      </c>
      <c r="F29" s="87">
        <f>IF($D29="","",VLOOKUP($D29,'[1]PRIPREMA DECACI GT'!$A$7:$P$22,3))</f>
      </c>
      <c r="G29" s="87"/>
      <c r="H29" s="87">
        <f>IF($D29="","",VLOOKUP($D29,'[1]PRIPREMA DECACI GT'!$A$7:$P$22,4))</f>
      </c>
      <c r="I29" s="88"/>
      <c r="J29" s="77"/>
      <c r="K29" s="77"/>
      <c r="L29" s="77"/>
      <c r="M29" s="72"/>
      <c r="N29" s="72"/>
      <c r="O29" s="72"/>
      <c r="P29" s="73"/>
      <c r="Q29" s="83"/>
      <c r="R29" s="46"/>
      <c r="V29" s="58"/>
    </row>
    <row r="30" spans="1:22" s="47" customFormat="1" ht="9" customHeight="1">
      <c r="A30" s="78"/>
      <c r="B30" s="81"/>
      <c r="C30" s="51"/>
      <c r="D30" s="82"/>
      <c r="E30" s="53"/>
      <c r="F30" s="53"/>
      <c r="G30" s="54"/>
      <c r="H30" s="53"/>
      <c r="I30" s="80"/>
      <c r="J30" s="77"/>
      <c r="K30" s="77"/>
      <c r="L30" s="85" t="s">
        <v>18</v>
      </c>
      <c r="M30" s="76"/>
      <c r="N30" s="77">
        <f>UPPER(IF(OR(M30="a",M30="as"),L26,IF(OR(M30="b",M30="bs"),L34,)))</f>
      </c>
      <c r="O30" s="72"/>
      <c r="P30" s="73"/>
      <c r="Q30" s="83"/>
      <c r="R30" s="46"/>
      <c r="V30" s="58"/>
    </row>
    <row r="31" spans="1:22" s="47" customFormat="1" ht="9" customHeight="1">
      <c r="A31" s="78"/>
      <c r="B31" s="51">
        <f>IF($D31="","",VLOOKUP($D31,'[1]PRIPREMA DEVOJCICE GT '!$A$7:$P$22,15))</f>
      </c>
      <c r="C31" s="51">
        <f>IF($D31="","",VLOOKUP($D31,'[1]PRIPREMA DECACI GT'!$A$7:$P$22,16))</f>
      </c>
      <c r="D31" s="79"/>
      <c r="E31" s="53">
        <f>UPPER(IF($D31="","",VLOOKUP($D31,'[1]PRIPREMA DECACI GT'!$A$7:$P$22,2)))</f>
      </c>
      <c r="F31" s="53">
        <f>IF($D31="","",VLOOKUP($D31,'[1]PRIPREMA DECACI GT'!$A$7:$P$22,3))</f>
      </c>
      <c r="G31" s="53"/>
      <c r="H31" s="53">
        <f>IF($D31="","",VLOOKUP($D31,'[1]PRIPREMA DECACI GT'!$A$7:$P$22,4))</f>
      </c>
      <c r="I31" s="88"/>
      <c r="J31" s="77"/>
      <c r="K31" s="77"/>
      <c r="L31" s="77"/>
      <c r="M31" s="72"/>
      <c r="N31" s="77"/>
      <c r="O31" s="72"/>
      <c r="P31" s="73"/>
      <c r="Q31" s="83"/>
      <c r="R31" s="46"/>
      <c r="V31" s="58"/>
    </row>
    <row r="32" spans="1:22" s="47" customFormat="1" ht="9" customHeight="1">
      <c r="A32" s="78"/>
      <c r="B32" s="81"/>
      <c r="C32" s="51"/>
      <c r="D32" s="82"/>
      <c r="E32" s="53"/>
      <c r="F32" s="53"/>
      <c r="G32" s="54"/>
      <c r="H32" s="53"/>
      <c r="I32" s="76"/>
      <c r="J32" s="77">
        <f>UPPER(IF(OR(I32="a",I32="as"),E31,IF(OR(I32="b",I32="bs"),E33,)))</f>
      </c>
      <c r="K32" s="77"/>
      <c r="L32" s="77"/>
      <c r="M32" s="72"/>
      <c r="N32" s="72"/>
      <c r="O32" s="72"/>
      <c r="P32" s="73"/>
      <c r="Q32" s="83"/>
      <c r="R32" s="46"/>
      <c r="V32" s="58"/>
    </row>
    <row r="33" spans="1:22" s="47" customFormat="1" ht="9" customHeight="1">
      <c r="A33" s="78"/>
      <c r="B33" s="51">
        <f>IF($D33="","",VLOOKUP($D33,'[1]PRIPREMA DEVOJCICE GT '!$A$7:$P$22,15))</f>
      </c>
      <c r="C33" s="51">
        <f>IF($D33="","",VLOOKUP($D33,'[1]PRIPREMA DECACI GT'!$A$7:$P$22,16))</f>
      </c>
      <c r="D33" s="79"/>
      <c r="E33" s="53">
        <f>UPPER(IF($D33="","",VLOOKUP($D33,'[1]PRIPREMA DECACI GT'!$A$7:$P$22,2)))</f>
      </c>
      <c r="F33" s="53">
        <f>IF($D33="","",VLOOKUP($D33,'[1]PRIPREMA DECACI GT'!$A$7:$P$22,3))</f>
      </c>
      <c r="G33" s="53"/>
      <c r="H33" s="53">
        <f>IF($D33="","",VLOOKUP($D33,'[1]PRIPREMA DECACI GT'!$A$7:$P$22,4))</f>
      </c>
      <c r="I33" s="80"/>
      <c r="J33" s="77"/>
      <c r="K33" s="84"/>
      <c r="L33" s="77"/>
      <c r="M33" s="72"/>
      <c r="N33" s="72"/>
      <c r="O33" s="72"/>
      <c r="P33" s="73"/>
      <c r="Q33" s="83"/>
      <c r="R33" s="46"/>
      <c r="V33" s="58"/>
    </row>
    <row r="34" spans="1:22" s="47" customFormat="1" ht="9" customHeight="1">
      <c r="A34" s="78"/>
      <c r="B34" s="81"/>
      <c r="C34" s="51"/>
      <c r="D34" s="82"/>
      <c r="E34" s="53"/>
      <c r="F34" s="53"/>
      <c r="G34" s="54"/>
      <c r="H34" s="53"/>
      <c r="I34" s="80"/>
      <c r="J34" s="85" t="s">
        <v>18</v>
      </c>
      <c r="K34" s="76"/>
      <c r="L34" s="77">
        <f>UPPER(IF(OR(K34="a",K34="as"),J32,IF(OR(K34="b",K34="bs"),J36,)))</f>
      </c>
      <c r="M34" s="72"/>
      <c r="N34" s="72"/>
      <c r="O34" s="72"/>
      <c r="P34" s="73"/>
      <c r="Q34" s="83"/>
      <c r="R34" s="46"/>
      <c r="V34" s="58"/>
    </row>
    <row r="35" spans="1:22" s="47" customFormat="1" ht="9" customHeight="1">
      <c r="A35" s="78"/>
      <c r="B35" s="51">
        <f>IF($D35="","",VLOOKUP($D35,'[1]PRIPREMA DEVOJCICE GT '!$A$7:$P$22,15))</f>
      </c>
      <c r="C35" s="51">
        <f>IF($D35="","",VLOOKUP($D35,'[1]PRIPREMA DECACI GT'!$A$7:$P$22,16))</f>
      </c>
      <c r="D35" s="79"/>
      <c r="E35" s="53">
        <f>UPPER(IF($D35="","",VLOOKUP($D35,'[1]PRIPREMA DECACI GT'!$A$7:$P$22,2)))</f>
      </c>
      <c r="F35" s="53">
        <f>IF($D35="","",VLOOKUP($D35,'[1]PRIPREMA DECACI GT'!$A$7:$P$22,3))</f>
      </c>
      <c r="G35" s="53"/>
      <c r="H35" s="53">
        <f>IF($D35="","",VLOOKUP($D35,'[1]PRIPREMA DECACI GT'!$A$7:$P$22,4))</f>
      </c>
      <c r="I35" s="80"/>
      <c r="J35" s="77"/>
      <c r="K35" s="77"/>
      <c r="L35" s="77"/>
      <c r="M35" s="72"/>
      <c r="N35" s="72"/>
      <c r="O35" s="72"/>
      <c r="P35" s="73"/>
      <c r="Q35" s="83"/>
      <c r="R35" s="46"/>
      <c r="V35" s="58"/>
    </row>
    <row r="36" spans="1:22" s="47" customFormat="1" ht="9" customHeight="1">
      <c r="A36" s="78"/>
      <c r="B36" s="81"/>
      <c r="C36" s="51"/>
      <c r="D36" s="82"/>
      <c r="E36" s="53"/>
      <c r="F36" s="53"/>
      <c r="G36" s="54"/>
      <c r="H36" s="53"/>
      <c r="I36" s="76"/>
      <c r="J36" s="77">
        <f>UPPER(IF(OR(I36="a",I36="as"),E35,IF(OR(I36="b",I36="bs"),E37,)))</f>
      </c>
      <c r="K36" s="77"/>
      <c r="L36" s="77"/>
      <c r="M36" s="72"/>
      <c r="N36" s="72"/>
      <c r="O36" s="72"/>
      <c r="P36" s="73"/>
      <c r="Q36" s="83"/>
      <c r="R36" s="46"/>
      <c r="V36" s="58"/>
    </row>
    <row r="37" spans="1:22" s="47" customFormat="1" ht="9" customHeight="1">
      <c r="A37" s="86"/>
      <c r="B37" s="51">
        <f>IF($D37="","",VLOOKUP($D37,'[1]PRIPREMA DEVOJCICE GT '!$A$7:$P$22,15))</f>
      </c>
      <c r="C37" s="51">
        <f>IF($D37="","",VLOOKUP($D37,'[1]PRIPREMA DECACI GT'!$A$7:$P$22,16))</f>
      </c>
      <c r="D37" s="79"/>
      <c r="E37" s="87">
        <f>UPPER(IF($D37="","",VLOOKUP($D37,'[1]PRIPREMA DECACI GT'!$A$7:$P$22,2)))</f>
      </c>
      <c r="F37" s="87">
        <f>IF($D37="","",VLOOKUP($D37,'[1]PRIPREMA DECACI GT'!$A$7:$P$22,3))</f>
      </c>
      <c r="G37" s="87"/>
      <c r="H37" s="87">
        <f>IF($D37="","",VLOOKUP($D37,'[1]PRIPREMA DECACI GT'!$A$7:$P$22,4))</f>
      </c>
      <c r="I37" s="88"/>
      <c r="J37" s="77"/>
      <c r="K37" s="77"/>
      <c r="L37" s="77"/>
      <c r="M37" s="72"/>
      <c r="N37" s="72"/>
      <c r="O37" s="72"/>
      <c r="P37" s="73"/>
      <c r="Q37" s="83"/>
      <c r="R37" s="46"/>
      <c r="V37" s="58"/>
    </row>
    <row r="38" spans="1:22" s="47" customFormat="1" ht="9" customHeight="1" thickBot="1">
      <c r="A38" s="89"/>
      <c r="B38" s="50"/>
      <c r="C38" s="50"/>
      <c r="D38" s="50"/>
      <c r="E38" s="90"/>
      <c r="F38" s="90"/>
      <c r="G38" s="91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4"/>
    </row>
    <row r="39" spans="1:18" s="47" customFormat="1" ht="9" customHeight="1">
      <c r="A39" s="92"/>
      <c r="B39" s="93"/>
      <c r="C39" s="93"/>
      <c r="D39" s="50"/>
      <c r="E39" s="93"/>
      <c r="F39" s="93"/>
      <c r="G39" s="93"/>
      <c r="H39" s="93"/>
      <c r="I39" s="50"/>
      <c r="J39" s="93"/>
      <c r="K39" s="93"/>
      <c r="L39" s="93"/>
      <c r="M39" s="94"/>
      <c r="N39" s="94"/>
      <c r="O39" s="94"/>
      <c r="P39" s="44"/>
      <c r="Q39" s="45"/>
      <c r="R39" s="46"/>
    </row>
    <row r="40" spans="1:18" s="47" customFormat="1" ht="9" customHeight="1">
      <c r="A40" s="89"/>
      <c r="B40" s="50"/>
      <c r="C40" s="50"/>
      <c r="D40" s="50"/>
      <c r="E40" s="93"/>
      <c r="F40" s="93"/>
      <c r="H40" s="95"/>
      <c r="I40" s="50"/>
      <c r="J40" s="93"/>
      <c r="K40" s="93"/>
      <c r="L40" s="93"/>
      <c r="M40" s="94"/>
      <c r="N40" s="94"/>
      <c r="O40" s="94"/>
      <c r="P40" s="44"/>
      <c r="Q40" s="45"/>
      <c r="R40" s="46"/>
    </row>
    <row r="41" spans="1:18" s="47" customFormat="1" ht="9" customHeight="1">
      <c r="A41" s="89"/>
      <c r="B41" s="93"/>
      <c r="C41" s="93"/>
      <c r="D41" s="50"/>
      <c r="E41" s="93"/>
      <c r="F41" s="93"/>
      <c r="G41" s="93"/>
      <c r="H41" s="93"/>
      <c r="I41" s="50"/>
      <c r="J41" s="93"/>
      <c r="K41" s="96"/>
      <c r="L41" s="93"/>
      <c r="M41" s="94"/>
      <c r="N41" s="94"/>
      <c r="O41" s="94"/>
      <c r="P41" s="44"/>
      <c r="Q41" s="45"/>
      <c r="R41" s="46"/>
    </row>
    <row r="42" spans="1:18" s="47" customFormat="1" ht="9" customHeight="1">
      <c r="A42" s="89"/>
      <c r="B42" s="50"/>
      <c r="C42" s="50"/>
      <c r="D42" s="50"/>
      <c r="E42" s="93"/>
      <c r="F42" s="93"/>
      <c r="H42" s="93"/>
      <c r="I42" s="50"/>
      <c r="J42" s="95"/>
      <c r="K42" s="50"/>
      <c r="L42" s="93"/>
      <c r="M42" s="94"/>
      <c r="N42" s="94"/>
      <c r="O42" s="94"/>
      <c r="P42" s="44"/>
      <c r="Q42" s="45"/>
      <c r="R42" s="46"/>
    </row>
    <row r="43" spans="1:18" s="47" customFormat="1" ht="9" customHeight="1">
      <c r="A43" s="89"/>
      <c r="B43" s="93"/>
      <c r="C43" s="93"/>
      <c r="D43" s="50"/>
      <c r="E43" s="93"/>
      <c r="F43" s="93"/>
      <c r="G43" s="93"/>
      <c r="H43" s="93"/>
      <c r="I43" s="50"/>
      <c r="J43" s="93"/>
      <c r="K43" s="93"/>
      <c r="L43" s="93"/>
      <c r="M43" s="94"/>
      <c r="N43" s="94"/>
      <c r="O43" s="94"/>
      <c r="P43" s="44"/>
      <c r="Q43" s="45"/>
      <c r="R43" s="97"/>
    </row>
    <row r="44" spans="1:18" s="47" customFormat="1" ht="9" customHeight="1">
      <c r="A44" s="89"/>
      <c r="B44" s="50"/>
      <c r="C44" s="50"/>
      <c r="D44" s="50"/>
      <c r="E44" s="93"/>
      <c r="F44" s="93"/>
      <c r="H44" s="95"/>
      <c r="I44" s="50"/>
      <c r="J44" s="93"/>
      <c r="K44" s="93"/>
      <c r="L44" s="93"/>
      <c r="M44" s="94"/>
      <c r="N44" s="94"/>
      <c r="O44" s="94"/>
      <c r="P44" s="44"/>
      <c r="Q44" s="45"/>
      <c r="R44" s="46"/>
    </row>
    <row r="45" spans="1:18" s="47" customFormat="1" ht="9" customHeight="1">
      <c r="A45" s="89"/>
      <c r="B45" s="93"/>
      <c r="C45" s="93"/>
      <c r="D45" s="50"/>
      <c r="E45" s="93"/>
      <c r="F45" s="93"/>
      <c r="G45" s="93"/>
      <c r="H45" s="93"/>
      <c r="I45" s="50"/>
      <c r="J45" s="93"/>
      <c r="K45" s="93"/>
      <c r="L45" s="93"/>
      <c r="M45" s="94"/>
      <c r="N45" s="94"/>
      <c r="O45" s="94"/>
      <c r="P45" s="44"/>
      <c r="Q45" s="45"/>
      <c r="R45" s="46"/>
    </row>
    <row r="46" spans="1:18" s="47" customFormat="1" ht="9" customHeight="1">
      <c r="A46" s="89"/>
      <c r="B46" s="50"/>
      <c r="C46" s="50"/>
      <c r="D46" s="50"/>
      <c r="E46" s="93"/>
      <c r="F46" s="93"/>
      <c r="H46" s="93"/>
      <c r="I46" s="50"/>
      <c r="J46" s="93"/>
      <c r="K46" s="93"/>
      <c r="L46" s="95"/>
      <c r="M46" s="50"/>
      <c r="N46" s="93"/>
      <c r="O46" s="94"/>
      <c r="P46" s="44"/>
      <c r="Q46" s="45"/>
      <c r="R46" s="46"/>
    </row>
    <row r="47" spans="1:18" s="47" customFormat="1" ht="9" customHeight="1">
      <c r="A47" s="89"/>
      <c r="B47" s="93"/>
      <c r="C47" s="93"/>
      <c r="D47" s="50"/>
      <c r="E47" s="93"/>
      <c r="F47" s="93"/>
      <c r="G47" s="93"/>
      <c r="H47" s="93"/>
      <c r="I47" s="50"/>
      <c r="J47" s="93"/>
      <c r="K47" s="93"/>
      <c r="L47" s="93"/>
      <c r="M47" s="94"/>
      <c r="N47" s="93"/>
      <c r="O47" s="94"/>
      <c r="P47" s="44"/>
      <c r="Q47" s="45"/>
      <c r="R47" s="46"/>
    </row>
    <row r="48" spans="1:18" s="47" customFormat="1" ht="9" customHeight="1">
      <c r="A48" s="89"/>
      <c r="B48" s="50"/>
      <c r="C48" s="50"/>
      <c r="D48" s="50"/>
      <c r="E48" s="93"/>
      <c r="F48" s="93"/>
      <c r="H48" s="95"/>
      <c r="I48" s="50"/>
      <c r="J48" s="93"/>
      <c r="K48" s="93"/>
      <c r="L48" s="93"/>
      <c r="M48" s="94"/>
      <c r="N48" s="94"/>
      <c r="O48" s="94"/>
      <c r="P48" s="44"/>
      <c r="Q48" s="45"/>
      <c r="R48" s="46"/>
    </row>
    <row r="49" spans="1:18" s="47" customFormat="1" ht="9" customHeight="1">
      <c r="A49" s="89"/>
      <c r="B49" s="93"/>
      <c r="C49" s="93"/>
      <c r="D49" s="50"/>
      <c r="E49" s="93"/>
      <c r="F49" s="93"/>
      <c r="G49" s="93"/>
      <c r="H49" s="93"/>
      <c r="I49" s="50"/>
      <c r="J49" s="93"/>
      <c r="K49" s="96"/>
      <c r="L49" s="93"/>
      <c r="M49" s="94"/>
      <c r="N49" s="94"/>
      <c r="O49" s="94"/>
      <c r="P49" s="44"/>
      <c r="Q49" s="45"/>
      <c r="R49" s="46"/>
    </row>
    <row r="50" spans="1:18" s="47" customFormat="1" ht="9" customHeight="1">
      <c r="A50" s="89"/>
      <c r="B50" s="50"/>
      <c r="C50" s="50"/>
      <c r="D50" s="50"/>
      <c r="E50" s="93"/>
      <c r="F50" s="93"/>
      <c r="H50" s="93"/>
      <c r="I50" s="50"/>
      <c r="J50" s="95"/>
      <c r="K50" s="50"/>
      <c r="L50" s="93"/>
      <c r="M50" s="94"/>
      <c r="N50" s="94"/>
      <c r="O50" s="94"/>
      <c r="P50" s="44"/>
      <c r="Q50" s="45"/>
      <c r="R50" s="46"/>
    </row>
    <row r="51" spans="1:18" s="47" customFormat="1" ht="9" customHeight="1">
      <c r="A51" s="89"/>
      <c r="B51" s="93"/>
      <c r="C51" s="93"/>
      <c r="D51" s="50"/>
      <c r="E51" s="93"/>
      <c r="F51" s="93"/>
      <c r="G51" s="93"/>
      <c r="H51" s="93"/>
      <c r="I51" s="50"/>
      <c r="J51" s="93"/>
      <c r="K51" s="93"/>
      <c r="L51" s="93"/>
      <c r="M51" s="94"/>
      <c r="N51" s="94"/>
      <c r="O51" s="94"/>
      <c r="P51" s="44"/>
      <c r="Q51" s="45"/>
      <c r="R51" s="46"/>
    </row>
    <row r="52" spans="1:18" s="47" customFormat="1" ht="9" customHeight="1">
      <c r="A52" s="89"/>
      <c r="B52" s="50"/>
      <c r="C52" s="50"/>
      <c r="D52" s="50"/>
      <c r="E52" s="93"/>
      <c r="F52" s="93"/>
      <c r="H52" s="95"/>
      <c r="I52" s="50"/>
      <c r="J52" s="93"/>
      <c r="K52" s="93"/>
      <c r="L52" s="93"/>
      <c r="M52" s="94"/>
      <c r="N52" s="94"/>
      <c r="O52" s="94"/>
      <c r="P52" s="44"/>
      <c r="Q52" s="45"/>
      <c r="R52" s="46"/>
    </row>
    <row r="53" spans="1:18" s="47" customFormat="1" ht="9" customHeight="1">
      <c r="A53" s="92"/>
      <c r="B53" s="93"/>
      <c r="C53" s="93"/>
      <c r="D53" s="50"/>
      <c r="E53" s="93"/>
      <c r="F53" s="93"/>
      <c r="G53" s="93"/>
      <c r="H53" s="93"/>
      <c r="I53" s="50"/>
      <c r="J53" s="93"/>
      <c r="K53" s="93"/>
      <c r="L53" s="93"/>
      <c r="M53" s="93"/>
      <c r="N53" s="42"/>
      <c r="O53" s="42"/>
      <c r="P53" s="44"/>
      <c r="Q53" s="45"/>
      <c r="R53" s="46"/>
    </row>
    <row r="54" spans="1:18" s="47" customFormat="1" ht="9" customHeight="1">
      <c r="A54" s="89"/>
      <c r="B54" s="50"/>
      <c r="C54" s="50"/>
      <c r="D54" s="50"/>
      <c r="E54" s="90"/>
      <c r="F54" s="90"/>
      <c r="G54" s="91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92"/>
      <c r="B55" s="93"/>
      <c r="C55" s="93"/>
      <c r="D55" s="50"/>
      <c r="E55" s="93"/>
      <c r="F55" s="93"/>
      <c r="G55" s="93"/>
      <c r="H55" s="93"/>
      <c r="I55" s="50"/>
      <c r="J55" s="93"/>
      <c r="K55" s="93"/>
      <c r="L55" s="93"/>
      <c r="M55" s="94"/>
      <c r="N55" s="94"/>
      <c r="O55" s="94"/>
      <c r="P55" s="44"/>
      <c r="Q55" s="45"/>
      <c r="R55" s="46"/>
    </row>
    <row r="56" spans="1:18" s="47" customFormat="1" ht="9" customHeight="1">
      <c r="A56" s="89"/>
      <c r="B56" s="50"/>
      <c r="C56" s="50"/>
      <c r="D56" s="50"/>
      <c r="E56" s="93"/>
      <c r="F56" s="93"/>
      <c r="H56" s="95"/>
      <c r="I56" s="50"/>
      <c r="J56" s="93"/>
      <c r="K56" s="93"/>
      <c r="L56" s="93"/>
      <c r="M56" s="94"/>
      <c r="N56" s="94"/>
      <c r="O56" s="94"/>
      <c r="P56" s="44"/>
      <c r="Q56" s="45"/>
      <c r="R56" s="46"/>
    </row>
    <row r="57" spans="1:18" s="47" customFormat="1" ht="9" customHeight="1">
      <c r="A57" s="89"/>
      <c r="B57" s="93"/>
      <c r="C57" s="93"/>
      <c r="D57" s="50"/>
      <c r="E57" s="93"/>
      <c r="F57" s="93"/>
      <c r="G57" s="93"/>
      <c r="H57" s="93"/>
      <c r="I57" s="50"/>
      <c r="J57" s="93"/>
      <c r="K57" s="96"/>
      <c r="L57" s="93"/>
      <c r="M57" s="94"/>
      <c r="N57" s="94"/>
      <c r="O57" s="94"/>
      <c r="P57" s="44"/>
      <c r="Q57" s="45"/>
      <c r="R57" s="46"/>
    </row>
    <row r="58" spans="1:18" s="47" customFormat="1" ht="9" customHeight="1">
      <c r="A58" s="89"/>
      <c r="B58" s="50"/>
      <c r="C58" s="50"/>
      <c r="D58" s="50"/>
      <c r="E58" s="93"/>
      <c r="F58" s="93"/>
      <c r="H58" s="93"/>
      <c r="I58" s="50"/>
      <c r="J58" s="95"/>
      <c r="K58" s="50"/>
      <c r="L58" s="93"/>
      <c r="M58" s="94"/>
      <c r="N58" s="94"/>
      <c r="O58" s="94"/>
      <c r="P58" s="44"/>
      <c r="Q58" s="45"/>
      <c r="R58" s="46"/>
    </row>
    <row r="59" spans="1:18" s="47" customFormat="1" ht="9" customHeight="1">
      <c r="A59" s="89"/>
      <c r="B59" s="93"/>
      <c r="C59" s="93"/>
      <c r="D59" s="50"/>
      <c r="E59" s="93"/>
      <c r="F59" s="93"/>
      <c r="G59" s="93"/>
      <c r="H59" s="93"/>
      <c r="I59" s="50"/>
      <c r="J59" s="93"/>
      <c r="K59" s="93"/>
      <c r="L59" s="93"/>
      <c r="M59" s="94"/>
      <c r="N59" s="94"/>
      <c r="O59" s="94"/>
      <c r="P59" s="44"/>
      <c r="Q59" s="45"/>
      <c r="R59" s="97"/>
    </row>
    <row r="60" spans="1:18" s="47" customFormat="1" ht="9" customHeight="1">
      <c r="A60" s="89"/>
      <c r="B60" s="50"/>
      <c r="C60" s="50"/>
      <c r="D60" s="50"/>
      <c r="E60" s="93"/>
      <c r="F60" s="93"/>
      <c r="H60" s="95"/>
      <c r="I60" s="50"/>
      <c r="J60" s="93"/>
      <c r="K60" s="93"/>
      <c r="L60" s="93"/>
      <c r="M60" s="94"/>
      <c r="N60" s="94"/>
      <c r="O60" s="94"/>
      <c r="P60" s="44"/>
      <c r="Q60" s="45"/>
      <c r="R60" s="46"/>
    </row>
    <row r="61" spans="1:18" s="47" customFormat="1" ht="9" customHeight="1">
      <c r="A61" s="89"/>
      <c r="B61" s="93"/>
      <c r="C61" s="93"/>
      <c r="D61" s="50"/>
      <c r="E61" s="93"/>
      <c r="F61" s="93"/>
      <c r="G61" s="93"/>
      <c r="H61" s="93"/>
      <c r="I61" s="50"/>
      <c r="J61" s="93"/>
      <c r="K61" s="93"/>
      <c r="L61" s="93"/>
      <c r="M61" s="94"/>
      <c r="N61" s="94"/>
      <c r="O61" s="94"/>
      <c r="P61" s="44"/>
      <c r="Q61" s="45"/>
      <c r="R61" s="46"/>
    </row>
    <row r="62" spans="1:18" s="47" customFormat="1" ht="9" customHeight="1">
      <c r="A62" s="89"/>
      <c r="B62" s="50"/>
      <c r="C62" s="50"/>
      <c r="D62" s="50"/>
      <c r="E62" s="93"/>
      <c r="F62" s="93"/>
      <c r="H62" s="93"/>
      <c r="I62" s="50"/>
      <c r="J62" s="93"/>
      <c r="K62" s="93"/>
      <c r="L62" s="95"/>
      <c r="M62" s="50"/>
      <c r="N62" s="93"/>
      <c r="O62" s="94"/>
      <c r="P62" s="44"/>
      <c r="Q62" s="45"/>
      <c r="R62" s="46"/>
    </row>
    <row r="63" spans="1:18" s="47" customFormat="1" ht="9" customHeight="1">
      <c r="A63" s="89"/>
      <c r="B63" s="93"/>
      <c r="C63" s="93"/>
      <c r="D63" s="50"/>
      <c r="E63" s="93"/>
      <c r="F63" s="93"/>
      <c r="G63" s="93"/>
      <c r="H63" s="93"/>
      <c r="I63" s="50"/>
      <c r="J63" s="93"/>
      <c r="K63" s="93"/>
      <c r="L63" s="93"/>
      <c r="M63" s="94"/>
      <c r="N63" s="93"/>
      <c r="O63" s="94"/>
      <c r="P63" s="44"/>
      <c r="Q63" s="45"/>
      <c r="R63" s="46"/>
    </row>
    <row r="64" spans="1:18" s="47" customFormat="1" ht="9" customHeight="1">
      <c r="A64" s="89"/>
      <c r="B64" s="50"/>
      <c r="C64" s="50"/>
      <c r="D64" s="50"/>
      <c r="E64" s="93"/>
      <c r="F64" s="93"/>
      <c r="H64" s="95"/>
      <c r="I64" s="50"/>
      <c r="J64" s="93"/>
      <c r="K64" s="93"/>
      <c r="L64" s="93"/>
      <c r="M64" s="94"/>
      <c r="N64" s="94"/>
      <c r="O64" s="94"/>
      <c r="P64" s="44"/>
      <c r="Q64" s="45"/>
      <c r="R64" s="46"/>
    </row>
    <row r="65" spans="1:18" s="47" customFormat="1" ht="9" customHeight="1">
      <c r="A65" s="89"/>
      <c r="B65" s="93"/>
      <c r="C65" s="93"/>
      <c r="D65" s="50"/>
      <c r="E65" s="93"/>
      <c r="F65" s="93"/>
      <c r="G65" s="93"/>
      <c r="H65" s="93"/>
      <c r="I65" s="50"/>
      <c r="J65" s="93"/>
      <c r="K65" s="96"/>
      <c r="L65" s="93"/>
      <c r="M65" s="94"/>
      <c r="N65" s="94"/>
      <c r="O65" s="94"/>
      <c r="P65" s="44"/>
      <c r="Q65" s="45"/>
      <c r="R65" s="46"/>
    </row>
    <row r="66" spans="1:18" s="47" customFormat="1" ht="9" customHeight="1">
      <c r="A66" s="89"/>
      <c r="B66" s="50"/>
      <c r="C66" s="50"/>
      <c r="D66" s="50"/>
      <c r="E66" s="93"/>
      <c r="F66" s="93"/>
      <c r="H66" s="93"/>
      <c r="I66" s="50"/>
      <c r="J66" s="95"/>
      <c r="K66" s="50"/>
      <c r="L66" s="93"/>
      <c r="M66" s="94"/>
      <c r="N66" s="94"/>
      <c r="O66" s="94"/>
      <c r="P66" s="44"/>
      <c r="Q66" s="45"/>
      <c r="R66" s="46"/>
    </row>
    <row r="67" spans="1:18" s="47" customFormat="1" ht="9" customHeight="1">
      <c r="A67" s="89"/>
      <c r="B67" s="93"/>
      <c r="C67" s="93"/>
      <c r="D67" s="50"/>
      <c r="E67" s="93"/>
      <c r="F67" s="93"/>
      <c r="G67" s="93"/>
      <c r="H67" s="93"/>
      <c r="I67" s="50"/>
      <c r="J67" s="93"/>
      <c r="K67" s="93"/>
      <c r="L67" s="93"/>
      <c r="M67" s="94"/>
      <c r="N67" s="94"/>
      <c r="O67" s="94"/>
      <c r="P67" s="44"/>
      <c r="Q67" s="45"/>
      <c r="R67" s="46"/>
    </row>
    <row r="68" spans="1:18" s="47" customFormat="1" ht="9" customHeight="1">
      <c r="A68" s="89"/>
      <c r="B68" s="50"/>
      <c r="C68" s="50"/>
      <c r="D68" s="50"/>
      <c r="E68" s="93"/>
      <c r="F68" s="93"/>
      <c r="H68" s="95"/>
      <c r="I68" s="50"/>
      <c r="J68" s="93"/>
      <c r="K68" s="93"/>
      <c r="L68" s="93"/>
      <c r="M68" s="94"/>
      <c r="N68" s="94"/>
      <c r="O68" s="94"/>
      <c r="P68" s="44"/>
      <c r="Q68" s="45"/>
      <c r="R68" s="46"/>
    </row>
    <row r="69" spans="1:18" s="47" customFormat="1" ht="9" customHeight="1">
      <c r="A69" s="92"/>
      <c r="B69" s="93"/>
      <c r="C69" s="93"/>
      <c r="D69" s="50"/>
      <c r="E69" s="93"/>
      <c r="F69" s="93"/>
      <c r="G69" s="93"/>
      <c r="H69" s="93"/>
      <c r="I69" s="50"/>
      <c r="J69" s="93"/>
      <c r="K69" s="93"/>
      <c r="L69" s="93"/>
      <c r="M69" s="93"/>
      <c r="N69" s="42"/>
      <c r="O69" s="42"/>
      <c r="P69" s="44"/>
      <c r="Q69" s="45"/>
      <c r="R69" s="46"/>
    </row>
    <row r="70" spans="1:18" s="104" customFormat="1" ht="6.75" customHeight="1">
      <c r="A70" s="98"/>
      <c r="B70" s="98"/>
      <c r="C70" s="98"/>
      <c r="D70" s="98"/>
      <c r="E70" s="99"/>
      <c r="F70" s="99"/>
      <c r="G70" s="99"/>
      <c r="H70" s="99"/>
      <c r="I70" s="100"/>
      <c r="J70" s="101"/>
      <c r="K70" s="102"/>
      <c r="L70" s="101"/>
      <c r="M70" s="102"/>
      <c r="N70" s="101"/>
      <c r="O70" s="102"/>
      <c r="P70" s="101"/>
      <c r="Q70" s="102"/>
      <c r="R70" s="103"/>
    </row>
    <row r="71" spans="1:17" s="117" customFormat="1" ht="10.5" customHeight="1">
      <c r="A71" s="105" t="s">
        <v>22</v>
      </c>
      <c r="B71" s="106"/>
      <c r="C71" s="107"/>
      <c r="D71" s="108" t="s">
        <v>23</v>
      </c>
      <c r="E71" s="109" t="s">
        <v>24</v>
      </c>
      <c r="F71" s="108"/>
      <c r="G71" s="110"/>
      <c r="H71" s="111"/>
      <c r="I71" s="108" t="s">
        <v>23</v>
      </c>
      <c r="J71" s="109" t="s">
        <v>25</v>
      </c>
      <c r="K71" s="112"/>
      <c r="L71" s="109" t="s">
        <v>26</v>
      </c>
      <c r="M71" s="113"/>
      <c r="N71" s="114" t="s">
        <v>27</v>
      </c>
      <c r="O71" s="114"/>
      <c r="P71" s="115"/>
      <c r="Q71" s="116"/>
    </row>
    <row r="72" spans="1:17" s="117" customFormat="1" ht="9" customHeight="1">
      <c r="A72" s="118" t="s">
        <v>28</v>
      </c>
      <c r="B72" s="119"/>
      <c r="C72" s="120"/>
      <c r="D72" s="121">
        <v>1</v>
      </c>
      <c r="E72" s="122">
        <f>IF(D72&gt;$Q$79,,UPPER(VLOOKUP(D72,'[1]PRIPREMA DECACI GT'!$A$7:$R$134,2)))</f>
        <v>0</v>
      </c>
      <c r="F72" s="123"/>
      <c r="G72" s="122"/>
      <c r="H72" s="124"/>
      <c r="I72" s="125" t="s">
        <v>29</v>
      </c>
      <c r="J72" s="119"/>
      <c r="K72" s="126"/>
      <c r="L72" s="119"/>
      <c r="M72" s="127"/>
      <c r="N72" s="128" t="s">
        <v>30</v>
      </c>
      <c r="O72" s="129"/>
      <c r="P72" s="129"/>
      <c r="Q72" s="130"/>
    </row>
    <row r="73" spans="1:17" s="117" customFormat="1" ht="9" customHeight="1">
      <c r="A73" s="118" t="s">
        <v>31</v>
      </c>
      <c r="B73" s="119"/>
      <c r="C73" s="120"/>
      <c r="D73" s="121">
        <v>2</v>
      </c>
      <c r="E73" s="122">
        <f>IF(D73&gt;$Q$79,,UPPER(VLOOKUP(D73,'[1]PRIPREMA DECACI GT'!$A$7:$R$134,2)))</f>
        <v>0</v>
      </c>
      <c r="F73" s="123"/>
      <c r="G73" s="122"/>
      <c r="H73" s="124"/>
      <c r="I73" s="125" t="s">
        <v>32</v>
      </c>
      <c r="J73" s="119"/>
      <c r="K73" s="126"/>
      <c r="L73" s="119"/>
      <c r="M73" s="127"/>
      <c r="N73" s="131"/>
      <c r="O73" s="132"/>
      <c r="P73" s="133"/>
      <c r="Q73" s="134"/>
    </row>
    <row r="74" spans="1:17" s="117" customFormat="1" ht="9" customHeight="1">
      <c r="A74" s="135" t="s">
        <v>33</v>
      </c>
      <c r="B74" s="133"/>
      <c r="C74" s="136"/>
      <c r="D74" s="121">
        <v>3</v>
      </c>
      <c r="E74" s="122">
        <f>IF(D74&gt;$Q$79,,UPPER(VLOOKUP(D74,'[1]PRIPREMA DECACI GT'!$A$7:$R$134,2)))</f>
        <v>0</v>
      </c>
      <c r="F74" s="123"/>
      <c r="G74" s="122"/>
      <c r="H74" s="124"/>
      <c r="I74" s="125" t="s">
        <v>34</v>
      </c>
      <c r="J74" s="119"/>
      <c r="K74" s="126"/>
      <c r="L74" s="119"/>
      <c r="M74" s="127"/>
      <c r="N74" s="128" t="s">
        <v>35</v>
      </c>
      <c r="O74" s="129"/>
      <c r="P74" s="129"/>
      <c r="Q74" s="130"/>
    </row>
    <row r="75" spans="1:17" s="117" customFormat="1" ht="9" customHeight="1">
      <c r="A75" s="137"/>
      <c r="B75" s="24"/>
      <c r="C75" s="138"/>
      <c r="D75" s="121">
        <v>4</v>
      </c>
      <c r="E75" s="122">
        <f>IF(D75&gt;$Q$79,,UPPER(VLOOKUP(D75,'[1]PRIPREMA DECACI GT'!$A$7:$R$134,2)))</f>
        <v>0</v>
      </c>
      <c r="F75" s="123"/>
      <c r="G75" s="122"/>
      <c r="H75" s="124"/>
      <c r="I75" s="125" t="s">
        <v>36</v>
      </c>
      <c r="J75" s="119"/>
      <c r="K75" s="126"/>
      <c r="L75" s="119"/>
      <c r="M75" s="127"/>
      <c r="N75" s="119"/>
      <c r="O75" s="126"/>
      <c r="P75" s="119"/>
      <c r="Q75" s="127"/>
    </row>
    <row r="76" spans="1:17" s="117" customFormat="1" ht="9" customHeight="1">
      <c r="A76" s="139" t="s">
        <v>37</v>
      </c>
      <c r="B76" s="140"/>
      <c r="C76" s="141"/>
      <c r="D76" s="121"/>
      <c r="E76" s="122"/>
      <c r="F76" s="123"/>
      <c r="G76" s="122"/>
      <c r="H76" s="124"/>
      <c r="I76" s="125" t="s">
        <v>38</v>
      </c>
      <c r="J76" s="119"/>
      <c r="K76" s="126"/>
      <c r="L76" s="119"/>
      <c r="M76" s="127"/>
      <c r="N76" s="133"/>
      <c r="O76" s="132"/>
      <c r="P76" s="133"/>
      <c r="Q76" s="134"/>
    </row>
    <row r="77" spans="1:17" s="117" customFormat="1" ht="9" customHeight="1">
      <c r="A77" s="118" t="s">
        <v>28</v>
      </c>
      <c r="B77" s="119"/>
      <c r="C77" s="120"/>
      <c r="D77" s="121"/>
      <c r="E77" s="122"/>
      <c r="F77" s="123"/>
      <c r="G77" s="122"/>
      <c r="H77" s="124"/>
      <c r="I77" s="125" t="s">
        <v>39</v>
      </c>
      <c r="J77" s="119"/>
      <c r="K77" s="126"/>
      <c r="L77" s="119"/>
      <c r="M77" s="127"/>
      <c r="N77" s="128" t="s">
        <v>40</v>
      </c>
      <c r="O77" s="129"/>
      <c r="P77" s="129"/>
      <c r="Q77" s="130"/>
    </row>
    <row r="78" spans="1:17" s="117" customFormat="1" ht="9" customHeight="1">
      <c r="A78" s="118" t="s">
        <v>41</v>
      </c>
      <c r="B78" s="119"/>
      <c r="C78" s="142"/>
      <c r="D78" s="121"/>
      <c r="E78" s="122"/>
      <c r="F78" s="123"/>
      <c r="G78" s="122"/>
      <c r="H78" s="124"/>
      <c r="I78" s="125" t="s">
        <v>42</v>
      </c>
      <c r="J78" s="119"/>
      <c r="K78" s="126"/>
      <c r="L78" s="119"/>
      <c r="M78" s="127"/>
      <c r="N78" s="119"/>
      <c r="O78" s="126"/>
      <c r="P78" s="119"/>
      <c r="Q78" s="127"/>
    </row>
    <row r="79" spans="1:17" s="117" customFormat="1" ht="9" customHeight="1">
      <c r="A79" s="135" t="s">
        <v>43</v>
      </c>
      <c r="B79" s="133"/>
      <c r="C79" s="143"/>
      <c r="D79" s="144"/>
      <c r="E79" s="145"/>
      <c r="F79" s="146"/>
      <c r="G79" s="145"/>
      <c r="H79" s="147"/>
      <c r="I79" s="148" t="s">
        <v>44</v>
      </c>
      <c r="J79" s="133"/>
      <c r="K79" s="132"/>
      <c r="L79" s="133"/>
      <c r="M79" s="134"/>
      <c r="N79" s="133" t="str">
        <f>Q4</f>
        <v>Velimir Ćosić</v>
      </c>
      <c r="O79" s="132"/>
      <c r="P79" s="133"/>
      <c r="Q79" s="149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26 L34 N30 N62 L58 L66 N46 L42 L50 P22 J8 J12 J16 J20 J24 J28 J32 J36 J56 J60 J64 J68 J40 J44 J48 J52 L10 L18 N14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584793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Velimir</dc:creator>
  <cp:keywords/>
  <dc:description/>
  <cp:lastModifiedBy>teniski savez</cp:lastModifiedBy>
  <dcterms:created xsi:type="dcterms:W3CDTF">2015-01-11T17:43:37Z</dcterms:created>
  <dcterms:modified xsi:type="dcterms:W3CDTF">2015-01-26T09:27:30Z</dcterms:modified>
  <cp:category/>
  <cp:version/>
  <cp:contentType/>
  <cp:contentStatus/>
</cp:coreProperties>
</file>