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<sst xmlns="http://schemas.openxmlformats.org/spreadsheetml/2006/main" count="67" uniqueCount="54">
  <si>
    <t>DECACI SINGL</t>
  </si>
  <si>
    <t/>
  </si>
  <si>
    <t>UTEŠNI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</si>
  <si>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</si>
  <si>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</si>
  <si>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</si>
  <si>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</si>
  <si>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</si>
  <si>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</si>
  <si>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</si>
  <si>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</si>
  <si>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</si>
  <si>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</si>
  <si>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</si>
  <si>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</si>
  <si>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</si>
  <si>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</si>
  <si>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</si>
  <si>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CAMERNIK A.</t>
  </si>
  <si>
    <t>Umpire</t>
  </si>
  <si>
    <t>W.O.</t>
  </si>
  <si>
    <t>KNEZEVIC A.</t>
  </si>
  <si>
    <t>VUKIC</t>
  </si>
  <si>
    <t>MARKOV S.</t>
  </si>
  <si>
    <t>VUKIC N.</t>
  </si>
  <si>
    <t>GOJKOVIC</t>
  </si>
  <si>
    <t>GOJKOVIC D.</t>
  </si>
  <si>
    <t>VUKMANOVIC O.</t>
  </si>
  <si>
    <t>MILOŠEVIC A.</t>
  </si>
  <si>
    <t>DENDA</t>
  </si>
  <si>
    <t>DENDA M.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</si>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</sst>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49" borderId="0" xfId="0" applyFont="1" applyFill="1" applyAlignment="1">
      <alignment horizontal="center" vertical="center"/>
    </xf>
    <xf numFmtId="0" fontId="24" fillId="49" borderId="0" xfId="0" applyFont="1" applyFill="1" applyAlignment="1">
      <alignment horizontal="center" vertical="center"/>
    </xf>
    <xf numFmtId="49" fontId="21" fillId="49" borderId="0" xfId="0" applyNumberFormat="1" applyFont="1" applyFill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eta\LOCALS~1\Temp\7zO3A3.tmp\formulari_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20.03.2016.</v>
          </cell>
          <cell r="C10" t="str">
            <v>BEOGRAD,TK ZVEZDA</v>
          </cell>
          <cell r="D10" t="str">
            <v>narandzasti</v>
          </cell>
          <cell r="E10" t="str">
            <v>MIHAILO UGRČIĆ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X20" sqref="X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6" customWidth="1"/>
    <col min="10" max="10" width="10.7109375" style="0" customWidth="1"/>
    <col min="11" max="11" width="1.7109375" style="136" customWidth="1"/>
    <col min="12" max="12" width="10.7109375" style="0" customWidth="1"/>
    <col min="13" max="13" width="1.7109375" style="137" customWidth="1"/>
    <col min="14" max="14" width="10.7109375" style="0" customWidth="1"/>
    <col min="15" max="15" width="1.7109375" style="136" customWidth="1"/>
    <col min="16" max="16" width="10.7109375" style="0" customWidth="1"/>
    <col min="17" max="17" width="1.7109375" style="137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8" t="str">
        <f>'[1]PODESAVANJE'!$A$10</f>
        <v>20.03.2016.</v>
      </c>
      <c r="B4" s="138"/>
      <c r="C4" s="138"/>
      <c r="D4" s="17"/>
      <c r="E4" s="17"/>
      <c r="F4" s="17" t="str">
        <f>'[1]PODESAVANJE'!$C$10</f>
        <v>BEOGRAD,TK ZVEZDA</v>
      </c>
      <c r="G4" s="18"/>
      <c r="H4" s="17"/>
      <c r="I4" s="19"/>
      <c r="J4" s="20" t="str">
        <f>'[1]PODESAVANJE'!$D$10</f>
        <v>narandzasti</v>
      </c>
      <c r="K4" s="19"/>
      <c r="L4" s="21" t="str">
        <f>'[1]PODESAVANJE'!$A$12</f>
        <v>10 S</v>
      </c>
      <c r="M4" s="19"/>
      <c r="N4" s="17"/>
      <c r="O4" s="19"/>
      <c r="P4" s="17"/>
      <c r="Q4" s="22" t="str">
        <f>'[1]PODESAVANJE'!$E$10</f>
        <v>MIHAILO UGRČIĆ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DECACI GT'!$A$7:$P$22,16))</f>
      </c>
      <c r="D7" s="38"/>
      <c r="E7" s="39">
        <f>UPPER(IF($D7="","",VLOOKUP($D7,'[1]PRIPREMA DECACI GT'!$A$7:$P$22,2)))</f>
      </c>
      <c r="F7" s="39">
        <f>IF($D7="","",VLOOKUP($D7,'[1]PRIPREMA DECACI GT'!$A$7:$P$22,3))</f>
      </c>
      <c r="G7" s="39"/>
      <c r="H7" s="39">
        <f>IF($D7="","",VLOOKUP($D7,'[1]PRIPREMA DECACI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40" t="s">
        <v>18</v>
      </c>
      <c r="K8" s="40"/>
      <c r="L8" s="56"/>
      <c r="M8" s="56"/>
      <c r="N8" s="57"/>
      <c r="O8" s="58"/>
      <c r="P8" s="59"/>
      <c r="Q8" s="45"/>
      <c r="R8" s="46"/>
      <c r="T8" s="60" t="e">
        <f>#REF!</f>
        <v>#REF!</v>
      </c>
      <c r="V8" s="60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DECACI GT'!$A$7:$P$22,16))</f>
      </c>
      <c r="D9" s="38"/>
      <c r="E9" s="61">
        <f>UPPER(IF($D9="","",VLOOKUP($D9,'[1]PRIPREMA DECACI GT'!$A$7:$P$22,2)))</f>
      </c>
      <c r="F9" s="61">
        <f>IF($D9="","",VLOOKUP($D9,'[1]PRIPREMA DECACI GT'!$A$7:$P$22,3))</f>
      </c>
      <c r="G9" s="61"/>
      <c r="H9" s="61">
        <f>IF($D9="","",VLOOKUP($D9,'[1]PRIPREMA DECACI GT'!$A$7:$P$22,4))</f>
      </c>
      <c r="I9" s="62"/>
      <c r="J9" s="56"/>
      <c r="K9" s="63"/>
      <c r="L9" s="56"/>
      <c r="M9" s="56"/>
      <c r="N9" s="57"/>
      <c r="O9" s="58"/>
      <c r="P9" s="59"/>
      <c r="Q9" s="45"/>
      <c r="R9" s="46"/>
      <c r="T9" s="60" t="e">
        <f>#REF!</f>
        <v>#REF!</v>
      </c>
      <c r="V9" s="60" t="str">
        <f>F$11&amp;" "&amp;E$11</f>
        <v> </v>
      </c>
    </row>
    <row r="10" spans="1:22" s="47" customFormat="1" ht="9" customHeight="1">
      <c r="A10" s="49"/>
      <c r="B10" s="50"/>
      <c r="C10" s="51"/>
      <c r="D10" s="52"/>
      <c r="E10" s="53"/>
      <c r="F10" s="53"/>
      <c r="G10" s="54"/>
      <c r="H10" s="53"/>
      <c r="I10" s="56"/>
      <c r="J10" s="64" t="s">
        <v>19</v>
      </c>
      <c r="K10" s="65"/>
      <c r="L10" s="40" t="s">
        <v>20</v>
      </c>
      <c r="M10" s="66"/>
      <c r="N10" s="67"/>
      <c r="O10" s="67"/>
      <c r="P10" s="59"/>
      <c r="Q10" s="45"/>
      <c r="R10" s="46"/>
      <c r="T10" s="60" t="e">
        <f>#REF!</f>
        <v>#REF!</v>
      </c>
      <c r="V10" s="60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DECACI GT'!$A$7:$P$22,16))</f>
      </c>
      <c r="D11" s="38"/>
      <c r="E11" s="61">
        <f>UPPER(IF($D11="","",VLOOKUP($D11,'[1]PRIPREMA DECACI GT'!$A$7:$P$22,2)))</f>
      </c>
      <c r="F11" s="61">
        <f>IF($D11="","",VLOOKUP($D11,'[1]PRIPREMA DECACI GT'!$A$7:$P$22,3))</f>
      </c>
      <c r="G11" s="61"/>
      <c r="H11" s="61">
        <f>IF($D11="","",VLOOKUP($D11,'[1]PRIPREMA DECACI GT'!$A$7:$P$22,4))</f>
      </c>
      <c r="I11" s="40"/>
      <c r="J11" s="56"/>
      <c r="K11" s="63"/>
      <c r="L11" s="56" t="s">
        <v>20</v>
      </c>
      <c r="M11" s="68"/>
      <c r="N11" s="67"/>
      <c r="O11" s="67"/>
      <c r="P11" s="59"/>
      <c r="Q11" s="45"/>
      <c r="R11" s="46"/>
      <c r="T11" s="60" t="e">
        <f>#REF!</f>
        <v>#REF!</v>
      </c>
      <c r="V11" s="60" t="str">
        <f>F$15&amp;" "&amp;E$15</f>
        <v> 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40" t="s">
        <v>21</v>
      </c>
      <c r="K12" s="62"/>
      <c r="L12" s="56"/>
      <c r="M12" s="68"/>
      <c r="N12" s="67"/>
      <c r="O12" s="67"/>
      <c r="P12" s="59"/>
      <c r="Q12" s="45"/>
      <c r="R12" s="46"/>
      <c r="T12" s="60" t="e">
        <f>#REF!</f>
        <v>#REF!</v>
      </c>
      <c r="V12" s="60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DECACI GT'!$A$7:$P$22,16))</f>
      </c>
      <c r="D13" s="38"/>
      <c r="E13" s="61">
        <f>UPPER(IF($D13="","",VLOOKUP($D13,'[1]PRIPREMA DECACI GT'!$A$7:$P$22,2)))</f>
      </c>
      <c r="F13" s="61">
        <f>IF($D13="","",VLOOKUP($D13,'[1]PRIPREMA DECACI GT'!$A$7:$P$22,3))</f>
      </c>
      <c r="G13" s="61"/>
      <c r="H13" s="61">
        <f>IF($D13="","",VLOOKUP($D13,'[1]PRIPREMA DECACI GT'!$A$7:$P$22,4))</f>
      </c>
      <c r="I13" s="69"/>
      <c r="J13" s="56"/>
      <c r="K13" s="56"/>
      <c r="L13" s="56"/>
      <c r="M13" s="68"/>
      <c r="N13" s="67"/>
      <c r="O13" s="67"/>
      <c r="P13" s="59"/>
      <c r="Q13" s="45"/>
      <c r="R13" s="46"/>
      <c r="T13" s="60" t="e">
        <f>#REF!</f>
        <v>#REF!</v>
      </c>
      <c r="V13" s="60" t="str">
        <f>F$19&amp;" "&amp;E$19</f>
        <v> 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56"/>
      <c r="J14" s="56"/>
      <c r="K14" s="56"/>
      <c r="L14" s="64" t="s">
        <v>19</v>
      </c>
      <c r="M14" s="65"/>
      <c r="N14" s="40" t="s">
        <v>22</v>
      </c>
      <c r="O14" s="66"/>
      <c r="P14" s="59"/>
      <c r="Q14" s="45"/>
      <c r="R14" s="46"/>
      <c r="T14" s="60" t="e">
        <f>#REF!</f>
        <v>#REF!</v>
      </c>
      <c r="V14" s="60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DECACI GT'!$A$7:$P$22,16))</f>
      </c>
      <c r="D15" s="38"/>
      <c r="E15" s="39">
        <f>UPPER(IF($D15="","",VLOOKUP($D15,'[1]PRIPREMA DECACI GT'!$A$7:$P$22,2)))</f>
      </c>
      <c r="F15" s="39">
        <f>IF($D15="","",VLOOKUP($D15,'[1]PRIPREMA DECACI GT'!$A$7:$P$22,3))</f>
      </c>
      <c r="G15" s="39"/>
      <c r="H15" s="39">
        <f>IF($D15="","",VLOOKUP($D15,'[1]PRIPREMA DECACI GT'!$A$7:$P$22,4))</f>
      </c>
      <c r="I15" s="70"/>
      <c r="J15" s="56"/>
      <c r="K15" s="56"/>
      <c r="L15" s="56"/>
      <c r="M15" s="68"/>
      <c r="N15" s="56" t="s">
        <v>20</v>
      </c>
      <c r="O15" s="68"/>
      <c r="P15" s="59"/>
      <c r="Q15" s="45"/>
      <c r="R15" s="46"/>
      <c r="T15" s="60" t="e">
        <f>#REF!</f>
        <v>#REF!</v>
      </c>
      <c r="V15" s="60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40" t="s">
        <v>23</v>
      </c>
      <c r="K16" s="40"/>
      <c r="L16" s="56"/>
      <c r="M16" s="68"/>
      <c r="N16" s="67"/>
      <c r="O16" s="68"/>
      <c r="P16" s="59"/>
      <c r="Q16" s="45"/>
      <c r="R16" s="46"/>
      <c r="T16" s="71" t="e">
        <f>#REF!</f>
        <v>#REF!</v>
      </c>
      <c r="V16" s="60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DECACI GT'!$A$7:$P$22,16))</f>
      </c>
      <c r="D17" s="38"/>
      <c r="E17" s="61">
        <f>UPPER(IF($D17="","",VLOOKUP($D17,'[1]PRIPREMA DECACI GT'!$A$7:$P$22,2)))</f>
      </c>
      <c r="F17" s="61">
        <f>IF($D17="","",VLOOKUP($D17,'[1]PRIPREMA DECACI GT'!$A$7:$P$22,3))</f>
      </c>
      <c r="G17" s="61"/>
      <c r="H17" s="61">
        <f>IF($D17="","",VLOOKUP($D17,'[1]PRIPREMA DECACI GT'!$A$7:$P$22,4))</f>
      </c>
      <c r="I17" s="62"/>
      <c r="J17" s="56"/>
      <c r="K17" s="63"/>
      <c r="L17" s="56"/>
      <c r="M17" s="68"/>
      <c r="N17" s="67"/>
      <c r="O17" s="68"/>
      <c r="P17" s="59"/>
      <c r="Q17" s="45"/>
      <c r="R17" s="46"/>
      <c r="V17" s="60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56"/>
      <c r="J18" s="64" t="s">
        <v>19</v>
      </c>
      <c r="K18" s="65"/>
      <c r="L18" s="40" t="s">
        <v>22</v>
      </c>
      <c r="M18" s="72"/>
      <c r="N18" s="67"/>
      <c r="O18" s="68"/>
      <c r="P18" s="59"/>
      <c r="Q18" s="45"/>
      <c r="R18" s="46"/>
      <c r="V18" s="60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DECACI GT'!$A$7:$P$22,16))</f>
      </c>
      <c r="D19" s="38"/>
      <c r="E19" s="61">
        <f>UPPER(IF($D19="","",VLOOKUP($D19,'[1]PRIPREMA DECACI GT'!$A$7:$P$22,2)))</f>
      </c>
      <c r="F19" s="61">
        <f>IF($D19="","",VLOOKUP($D19,'[1]PRIPREMA DECACI GT'!$A$7:$P$22,3))</f>
      </c>
      <c r="G19" s="61"/>
      <c r="H19" s="61">
        <f>IF($D19="","",VLOOKUP($D19,'[1]PRIPREMA DECACI GT'!$A$7:$P$22,4))</f>
      </c>
      <c r="I19" s="40"/>
      <c r="J19" s="56"/>
      <c r="K19" s="63"/>
      <c r="L19" s="56">
        <v>43</v>
      </c>
      <c r="M19" s="67"/>
      <c r="N19" s="67"/>
      <c r="O19" s="68"/>
      <c r="P19" s="59"/>
      <c r="Q19" s="45"/>
      <c r="R19" s="46"/>
      <c r="V19" s="60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40" t="s">
        <v>24</v>
      </c>
      <c r="K20" s="62"/>
      <c r="L20" s="56"/>
      <c r="M20" s="67"/>
      <c r="N20" s="67"/>
      <c r="O20" s="68"/>
      <c r="P20" s="59"/>
      <c r="Q20" s="45"/>
      <c r="R20" s="46"/>
      <c r="V20" s="60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DECACI GT'!$A$7:$P$22,16))</f>
      </c>
      <c r="D21" s="38"/>
      <c r="E21" s="61">
        <f>UPPER(IF($D21="","",VLOOKUP($D21,'[1]PRIPREMA DECACI GT'!$A$7:$P$22,2)))</f>
      </c>
      <c r="F21" s="61">
        <f>IF($D21="","",VLOOKUP($D21,'[1]PRIPREMA DECACI GT'!$A$7:$P$22,3))</f>
      </c>
      <c r="G21" s="61"/>
      <c r="H21" s="61">
        <f>IF($D21="","",VLOOKUP($D21,'[1]PRIPREMA DECACI GT'!$A$7:$P$22,4))</f>
      </c>
      <c r="I21" s="69"/>
      <c r="J21" s="56"/>
      <c r="K21" s="56"/>
      <c r="L21" s="56"/>
      <c r="M21" s="67"/>
      <c r="N21" s="67"/>
      <c r="O21" s="68"/>
      <c r="P21" s="59"/>
      <c r="Q21" s="45"/>
      <c r="R21" s="46"/>
      <c r="V21" s="60" t="str">
        <f>F$35&amp;" "&amp;E$35</f>
        <v> </v>
      </c>
    </row>
    <row r="22" spans="1:22" s="47" customFormat="1" ht="9" customHeight="1">
      <c r="A22" s="49"/>
      <c r="B22" s="50"/>
      <c r="C22" s="51"/>
      <c r="D22" s="52"/>
      <c r="E22" s="53"/>
      <c r="F22" s="53"/>
      <c r="G22" s="54"/>
      <c r="H22" s="53"/>
      <c r="I22" s="56"/>
      <c r="J22" s="56"/>
      <c r="K22" s="56"/>
      <c r="L22" s="56"/>
      <c r="M22" s="67"/>
      <c r="N22" s="64" t="s">
        <v>19</v>
      </c>
      <c r="O22" s="65"/>
      <c r="P22" s="40" t="s">
        <v>25</v>
      </c>
      <c r="Q22" s="73"/>
      <c r="R22" s="46"/>
      <c r="V22" s="60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 '!$A$7:$P$22,15))</f>
      </c>
      <c r="C23" s="37">
        <f>IF($D23="","",VLOOKUP($D23,'[1]PRIPREMA DECACI GT'!$A$7:$P$22,16))</f>
      </c>
      <c r="D23" s="38"/>
      <c r="E23" s="61">
        <f>UPPER(IF($D23="","",VLOOKUP($D23,'[1]PRIPREMA DECACI GT'!$A$7:$P$22,2)))</f>
      </c>
      <c r="F23" s="61">
        <f>IF($D23="","",VLOOKUP($D23,'[1]PRIPREMA DECACI GT'!$A$7:$P$22,3))</f>
      </c>
      <c r="G23" s="61"/>
      <c r="H23" s="61">
        <f>IF($D23="","",VLOOKUP($D23,'[1]PRIPREMA DECACI GT'!$A$7:$P$22,4))</f>
      </c>
      <c r="I23" s="40"/>
      <c r="J23" s="56"/>
      <c r="K23" s="56"/>
      <c r="L23" s="56"/>
      <c r="M23" s="67"/>
      <c r="N23" s="56"/>
      <c r="O23" s="68"/>
      <c r="P23" s="56">
        <v>41</v>
      </c>
      <c r="Q23" s="74"/>
      <c r="R23" s="46"/>
      <c r="V23" s="60"/>
    </row>
    <row r="24" spans="1:22" s="47" customFormat="1" ht="9" customHeight="1">
      <c r="A24" s="49"/>
      <c r="B24" s="50"/>
      <c r="C24" s="51"/>
      <c r="D24" s="52"/>
      <c r="E24" s="53"/>
      <c r="F24" s="53"/>
      <c r="G24" s="54"/>
      <c r="H24" s="53"/>
      <c r="I24" s="55"/>
      <c r="J24" s="40" t="s">
        <v>26</v>
      </c>
      <c r="K24" s="40"/>
      <c r="L24" s="56"/>
      <c r="M24" s="67"/>
      <c r="N24" s="67"/>
      <c r="O24" s="68"/>
      <c r="P24" s="59"/>
      <c r="Q24" s="45"/>
      <c r="R24" s="46"/>
      <c r="V24" s="60"/>
    </row>
    <row r="25" spans="1:22" s="47" customFormat="1" ht="9" customHeight="1">
      <c r="A25" s="49">
        <v>10</v>
      </c>
      <c r="B25" s="37">
        <f>IF($D25="","",VLOOKUP($D25,'[1]PRIPREMA DEVOJCICE GT '!$A$7:$P$22,15))</f>
      </c>
      <c r="C25" s="37">
        <f>IF($D25="","",VLOOKUP($D25,'[1]PRIPREMA DECACI GT'!$A$7:$P$22,16))</f>
      </c>
      <c r="D25" s="38"/>
      <c r="E25" s="61">
        <f>UPPER(IF($D25="","",VLOOKUP($D25,'[1]PRIPREMA DECACI GT'!$A$7:$P$22,2)))</f>
      </c>
      <c r="F25" s="61">
        <f>IF($D25="","",VLOOKUP($D25,'[1]PRIPREMA DECACI GT'!$A$7:$P$22,3))</f>
      </c>
      <c r="G25" s="61"/>
      <c r="H25" s="61">
        <f>IF($D25="","",VLOOKUP($D25,'[1]PRIPREMA DECACI GT'!$A$7:$P$22,4))</f>
      </c>
      <c r="I25" s="62"/>
      <c r="J25" s="56"/>
      <c r="K25" s="63"/>
      <c r="L25" s="56"/>
      <c r="M25" s="67"/>
      <c r="N25" s="67"/>
      <c r="O25" s="68"/>
      <c r="P25" s="59"/>
      <c r="Q25" s="45"/>
      <c r="R25" s="46"/>
      <c r="V25" s="60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56"/>
      <c r="J26" s="64" t="s">
        <v>19</v>
      </c>
      <c r="K26" s="65"/>
      <c r="L26" s="40" t="s">
        <v>25</v>
      </c>
      <c r="M26" s="66"/>
      <c r="N26" s="67"/>
      <c r="O26" s="68"/>
      <c r="P26" s="59"/>
      <c r="Q26" s="45"/>
      <c r="R26" s="46"/>
      <c r="V26" s="60"/>
    </row>
    <row r="27" spans="1:22" s="47" customFormat="1" ht="9" customHeight="1">
      <c r="A27" s="49">
        <v>11</v>
      </c>
      <c r="B27" s="37">
        <f>IF($D27="","",VLOOKUP($D27,'[1]PRIPREMA DEVOJCICE GT '!$A$7:$P$22,15))</f>
      </c>
      <c r="C27" s="37">
        <f>IF($D27="","",VLOOKUP($D27,'[1]PRIPREMA DECACI GT'!$A$7:$P$22,16))</f>
      </c>
      <c r="D27" s="38"/>
      <c r="E27" s="61">
        <f>UPPER(IF($D27="","",VLOOKUP($D27,'[1]PRIPREMA DECACI GT'!$A$7:$P$22,2)))</f>
      </c>
      <c r="F27" s="61">
        <f>IF($D27="","",VLOOKUP($D27,'[1]PRIPREMA DECACI GT'!$A$7:$P$22,3))</f>
      </c>
      <c r="G27" s="61"/>
      <c r="H27" s="61">
        <f>IF($D27="","",VLOOKUP($D27,'[1]PRIPREMA DECACI GT'!$A$7:$P$22,4))</f>
      </c>
      <c r="I27" s="40"/>
      <c r="J27" s="56"/>
      <c r="K27" s="63"/>
      <c r="L27" s="56">
        <v>41</v>
      </c>
      <c r="M27" s="68"/>
      <c r="N27" s="67"/>
      <c r="O27" s="68"/>
      <c r="P27" s="59"/>
      <c r="Q27" s="45"/>
      <c r="R27" s="46"/>
      <c r="V27" s="60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40" t="s">
        <v>27</v>
      </c>
      <c r="K28" s="62"/>
      <c r="L28" s="56"/>
      <c r="M28" s="68"/>
      <c r="N28" s="67"/>
      <c r="O28" s="68"/>
      <c r="P28" s="59"/>
      <c r="Q28" s="45"/>
      <c r="R28" s="46"/>
      <c r="V28" s="60"/>
    </row>
    <row r="29" spans="1:22" s="47" customFormat="1" ht="9" customHeight="1">
      <c r="A29" s="36">
        <v>12</v>
      </c>
      <c r="B29" s="37">
        <f>IF($D29="","",VLOOKUP($D29,'[1]PRIPREMA DEVOJCICE GT '!$A$7:$P$22,15))</f>
      </c>
      <c r="C29" s="37">
        <f>IF($D29="","",VLOOKUP($D29,'[1]PRIPREMA DECACI GT'!$A$7:$P$22,16))</f>
      </c>
      <c r="D29" s="38"/>
      <c r="E29" s="39">
        <f>UPPER(IF($D29="","",VLOOKUP($D29,'[1]PRIPREMA DECACI GT'!$A$7:$P$22,2)))</f>
      </c>
      <c r="F29" s="39">
        <f>IF($D29="","",VLOOKUP($D29,'[1]PRIPREMA DECACI GT'!$A$7:$P$22,3))</f>
      </c>
      <c r="G29" s="39"/>
      <c r="H29" s="39">
        <f>IF($D29="","",VLOOKUP($D29,'[1]PRIPREMA DECACI GT'!$A$7:$P$22,4))</f>
      </c>
      <c r="I29" s="69"/>
      <c r="J29" s="56"/>
      <c r="K29" s="56"/>
      <c r="L29" s="56"/>
      <c r="M29" s="68"/>
      <c r="N29" s="67"/>
      <c r="O29" s="68"/>
      <c r="P29" s="59"/>
      <c r="Q29" s="45"/>
      <c r="R29" s="46"/>
      <c r="V29" s="60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56"/>
      <c r="J30" s="56"/>
      <c r="K30" s="56"/>
      <c r="L30" s="64" t="s">
        <v>19</v>
      </c>
      <c r="M30" s="65"/>
      <c r="N30" s="40" t="s">
        <v>25</v>
      </c>
      <c r="O30" s="72"/>
      <c r="P30" s="59"/>
      <c r="Q30" s="45"/>
      <c r="R30" s="46"/>
      <c r="V30" s="60"/>
    </row>
    <row r="31" spans="1:22" s="47" customFormat="1" ht="9" customHeight="1">
      <c r="A31" s="49">
        <v>13</v>
      </c>
      <c r="B31" s="37">
        <f>IF($D31="","",VLOOKUP($D31,'[1]PRIPREMA DEVOJCICE GT '!$A$7:$P$22,15))</f>
      </c>
      <c r="C31" s="37">
        <f>IF($D31="","",VLOOKUP($D31,'[1]PRIPREMA DECACI GT'!$A$7:$P$22,16))</f>
      </c>
      <c r="D31" s="38"/>
      <c r="E31" s="61">
        <f>UPPER(IF($D31="","",VLOOKUP($D31,'[1]PRIPREMA DECACI GT'!$A$7:$P$22,2)))</f>
      </c>
      <c r="F31" s="61">
        <f>IF($D31="","",VLOOKUP($D31,'[1]PRIPREMA DECACI GT'!$A$7:$P$22,3))</f>
      </c>
      <c r="G31" s="61"/>
      <c r="H31" s="61">
        <f>IF($D31="","",VLOOKUP($D31,'[1]PRIPREMA DECACI GT'!$A$7:$P$22,4))</f>
      </c>
      <c r="I31" s="70"/>
      <c r="J31" s="56"/>
      <c r="K31" s="56"/>
      <c r="L31" s="56"/>
      <c r="M31" s="68"/>
      <c r="N31" s="56">
        <v>42</v>
      </c>
      <c r="O31" s="67"/>
      <c r="P31" s="59"/>
      <c r="Q31" s="45"/>
      <c r="R31" s="46"/>
      <c r="V31" s="60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40" t="s">
        <v>28</v>
      </c>
      <c r="K32" s="40"/>
      <c r="L32" s="56"/>
      <c r="M32" s="68"/>
      <c r="N32" s="67"/>
      <c r="O32" s="67"/>
      <c r="P32" s="59"/>
      <c r="Q32" s="45"/>
      <c r="R32" s="46"/>
      <c r="V32" s="60"/>
    </row>
    <row r="33" spans="1:22" s="47" customFormat="1" ht="9" customHeight="1">
      <c r="A33" s="49">
        <v>14</v>
      </c>
      <c r="B33" s="37">
        <f>IF($D33="","",VLOOKUP($D33,'[1]PRIPREMA DEVOJCICE GT '!$A$7:$P$22,15))</f>
      </c>
      <c r="C33" s="37">
        <f>IF($D33="","",VLOOKUP($D33,'[1]PRIPREMA DECACI GT'!$A$7:$P$22,16))</f>
      </c>
      <c r="D33" s="38"/>
      <c r="E33" s="61">
        <f>UPPER(IF($D33="","",VLOOKUP($D33,'[1]PRIPREMA DECACI GT'!$A$7:$P$22,2)))</f>
      </c>
      <c r="F33" s="61">
        <f>IF($D33="","",VLOOKUP($D33,'[1]PRIPREMA DECACI GT'!$A$7:$P$22,3))</f>
      </c>
      <c r="G33" s="61"/>
      <c r="H33" s="61">
        <f>IF($D33="","",VLOOKUP($D33,'[1]PRIPREMA DECACI GT'!$A$7:$P$22,4))</f>
      </c>
      <c r="I33" s="62"/>
      <c r="J33" s="56"/>
      <c r="K33" s="63"/>
      <c r="L33" s="56"/>
      <c r="M33" s="68"/>
      <c r="N33" s="67"/>
      <c r="O33" s="67"/>
      <c r="P33" s="59"/>
      <c r="Q33" s="45"/>
      <c r="R33" s="46"/>
      <c r="V33" s="60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56"/>
      <c r="J34" s="64" t="s">
        <v>19</v>
      </c>
      <c r="K34" s="65"/>
      <c r="L34" s="40" t="s">
        <v>29</v>
      </c>
      <c r="M34" s="72"/>
      <c r="N34" s="67"/>
      <c r="O34" s="67"/>
      <c r="P34" s="59"/>
      <c r="Q34" s="45"/>
      <c r="R34" s="46"/>
      <c r="V34" s="60"/>
    </row>
    <row r="35" spans="1:22" s="47" customFormat="1" ht="9" customHeight="1">
      <c r="A35" s="49">
        <v>15</v>
      </c>
      <c r="B35" s="37">
        <f>IF($D35="","",VLOOKUP($D35,'[1]PRIPREMA DEVOJCICE GT '!$A$7:$P$22,15))</f>
      </c>
      <c r="C35" s="37">
        <f>IF($D35="","",VLOOKUP($D35,'[1]PRIPREMA DECACI GT'!$A$7:$P$22,16))</f>
      </c>
      <c r="D35" s="38"/>
      <c r="E35" s="61">
        <f>UPPER(IF($D35="","",VLOOKUP($D35,'[1]PRIPREMA DECACI GT'!$A$7:$P$22,2)))</f>
      </c>
      <c r="F35" s="61">
        <f>IF($D35="","",VLOOKUP($D35,'[1]PRIPREMA DECACI GT'!$A$7:$P$22,3))</f>
      </c>
      <c r="G35" s="61"/>
      <c r="H35" s="61">
        <f>IF($D35="","",VLOOKUP($D35,'[1]PRIPREMA DECACI GT'!$A$7:$P$22,4))</f>
      </c>
      <c r="I35" s="40"/>
      <c r="J35" s="56"/>
      <c r="K35" s="63"/>
      <c r="L35" s="56">
        <v>40</v>
      </c>
      <c r="M35" s="67"/>
      <c r="N35" s="67"/>
      <c r="O35" s="67"/>
      <c r="P35" s="59"/>
      <c r="Q35" s="45"/>
      <c r="R35" s="46"/>
      <c r="V35" s="60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40" t="s">
        <v>30</v>
      </c>
      <c r="K36" s="62"/>
      <c r="L36" s="56"/>
      <c r="M36" s="67"/>
      <c r="N36" s="67"/>
      <c r="O36" s="67"/>
      <c r="P36" s="59"/>
      <c r="Q36" s="45"/>
      <c r="R36" s="46"/>
      <c r="V36" s="60"/>
    </row>
    <row r="37" spans="1:22" s="47" customFormat="1" ht="9" customHeight="1">
      <c r="A37" s="36">
        <v>16</v>
      </c>
      <c r="B37" s="37">
        <f>IF($D37="","",VLOOKUP($D37,'[1]PRIPREMA DEVOJCICE GT '!$A$7:$P$22,15))</f>
      </c>
      <c r="C37" s="37">
        <f>IF($D37="","",VLOOKUP($D37,'[1]PRIPREMA DECACI GT'!$A$7:$P$22,16))</f>
      </c>
      <c r="D37" s="38"/>
      <c r="E37" s="39">
        <f>UPPER(IF($D37="","",VLOOKUP($D37,'[1]PRIPREMA DECACI GT'!$A$7:$P$22,2)))</f>
      </c>
      <c r="F37" s="39">
        <f>IF($D37="","",VLOOKUP($D37,'[1]PRIPREMA DECACI GT'!$A$7:$P$22,3))</f>
      </c>
      <c r="G37" s="39"/>
      <c r="H37" s="39">
        <f>IF($D37="","",VLOOKUP($D37,'[1]PRIPREMA DECACI GT'!$A$7:$P$22,4))</f>
      </c>
      <c r="I37" s="69"/>
      <c r="J37" s="41"/>
      <c r="K37" s="41"/>
      <c r="L37" s="41"/>
      <c r="M37" s="74"/>
      <c r="N37" s="74"/>
      <c r="O37" s="74"/>
      <c r="P37" s="44"/>
      <c r="Q37" s="45"/>
      <c r="R37" s="46"/>
      <c r="V37" s="60"/>
    </row>
    <row r="38" spans="1:22" s="47" customFormat="1" ht="9" customHeight="1" thickBot="1">
      <c r="A38" s="75"/>
      <c r="B38" s="50"/>
      <c r="C38" s="50"/>
      <c r="D38" s="50"/>
      <c r="E38" s="76"/>
      <c r="F38" s="76"/>
      <c r="G38" s="77"/>
      <c r="H38" s="41"/>
      <c r="I38" s="56"/>
      <c r="J38" s="41"/>
      <c r="K38" s="41"/>
      <c r="L38" s="41"/>
      <c r="M38" s="74"/>
      <c r="N38" s="74"/>
      <c r="O38" s="74"/>
      <c r="P38" s="44"/>
      <c r="Q38" s="45"/>
      <c r="R38" s="46"/>
      <c r="V38" s="71"/>
    </row>
    <row r="39" spans="1:18" s="47" customFormat="1" ht="9" customHeight="1">
      <c r="A39" s="78"/>
      <c r="B39" s="79"/>
      <c r="C39" s="79"/>
      <c r="D39" s="50"/>
      <c r="E39" s="79"/>
      <c r="F39" s="79"/>
      <c r="G39" s="79"/>
      <c r="H39" s="79"/>
      <c r="I39" s="50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5"/>
      <c r="B40" s="50"/>
      <c r="C40" s="50"/>
      <c r="D40" s="50"/>
      <c r="E40" s="79"/>
      <c r="F40" s="79"/>
      <c r="H40" s="81"/>
      <c r="I40" s="50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5"/>
      <c r="B41" s="79"/>
      <c r="C41" s="79"/>
      <c r="D41" s="50"/>
      <c r="E41" s="79"/>
      <c r="F41" s="79"/>
      <c r="G41" s="79"/>
      <c r="H41" s="79"/>
      <c r="I41" s="50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5"/>
      <c r="B42" s="50"/>
      <c r="C42" s="50"/>
      <c r="D42" s="50"/>
      <c r="E42" s="79"/>
      <c r="F42" s="79"/>
      <c r="H42" s="79"/>
      <c r="I42" s="50"/>
      <c r="J42" s="81"/>
      <c r="K42" s="50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5"/>
      <c r="B43" s="79"/>
      <c r="C43" s="79"/>
      <c r="D43" s="50"/>
      <c r="E43" s="79"/>
      <c r="F43" s="79"/>
      <c r="G43" s="79"/>
      <c r="H43" s="79"/>
      <c r="I43" s="50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5"/>
      <c r="B44" s="50"/>
      <c r="C44" s="50"/>
      <c r="D44" s="50"/>
      <c r="E44" s="79"/>
      <c r="F44" s="79"/>
      <c r="H44" s="81"/>
      <c r="I44" s="50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5"/>
      <c r="B45" s="79"/>
      <c r="C45" s="79"/>
      <c r="D45" s="50"/>
      <c r="E45" s="79"/>
      <c r="F45" s="79"/>
      <c r="G45" s="79"/>
      <c r="H45" s="79"/>
      <c r="I45" s="50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5"/>
      <c r="B46" s="50"/>
      <c r="C46" s="50"/>
      <c r="D46" s="50"/>
      <c r="E46" s="79"/>
      <c r="F46" s="79"/>
      <c r="H46" s="79"/>
      <c r="I46" s="50"/>
      <c r="J46" s="79"/>
      <c r="K46" s="79"/>
      <c r="L46" s="81"/>
      <c r="M46" s="50"/>
      <c r="N46" s="79"/>
      <c r="O46" s="80"/>
      <c r="P46" s="44"/>
      <c r="Q46" s="45"/>
      <c r="R46" s="46"/>
    </row>
    <row r="47" spans="1:18" s="47" customFormat="1" ht="9" customHeight="1">
      <c r="A47" s="75"/>
      <c r="B47" s="79"/>
      <c r="C47" s="79"/>
      <c r="D47" s="50"/>
      <c r="E47" s="79"/>
      <c r="F47" s="79"/>
      <c r="G47" s="79"/>
      <c r="H47" s="79"/>
      <c r="I47" s="50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5"/>
      <c r="B48" s="50"/>
      <c r="C48" s="50"/>
      <c r="D48" s="50"/>
      <c r="E48" s="79"/>
      <c r="F48" s="79"/>
      <c r="H48" s="81"/>
      <c r="I48" s="50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5"/>
      <c r="B49" s="79"/>
      <c r="C49" s="79"/>
      <c r="D49" s="50"/>
      <c r="E49" s="79"/>
      <c r="F49" s="79"/>
      <c r="G49" s="79"/>
      <c r="H49" s="79"/>
      <c r="I49" s="50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5"/>
      <c r="B50" s="50"/>
      <c r="C50" s="50"/>
      <c r="D50" s="50"/>
      <c r="E50" s="79"/>
      <c r="F50" s="79"/>
      <c r="H50" s="79"/>
      <c r="I50" s="50"/>
      <c r="J50" s="81"/>
      <c r="K50" s="50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5"/>
      <c r="B51" s="79"/>
      <c r="C51" s="79"/>
      <c r="D51" s="50"/>
      <c r="E51" s="79"/>
      <c r="F51" s="79"/>
      <c r="G51" s="79"/>
      <c r="H51" s="79"/>
      <c r="I51" s="50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5"/>
      <c r="B52" s="50"/>
      <c r="C52" s="50"/>
      <c r="D52" s="50"/>
      <c r="E52" s="79"/>
      <c r="F52" s="79"/>
      <c r="H52" s="81"/>
      <c r="I52" s="50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50"/>
      <c r="E53" s="79"/>
      <c r="F53" s="79"/>
      <c r="G53" s="79"/>
      <c r="H53" s="79"/>
      <c r="I53" s="50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5"/>
      <c r="B54" s="50"/>
      <c r="C54" s="50"/>
      <c r="D54" s="50"/>
      <c r="E54" s="76"/>
      <c r="F54" s="76"/>
      <c r="G54" s="77"/>
      <c r="H54" s="41"/>
      <c r="I54" s="56"/>
      <c r="J54" s="41"/>
      <c r="K54" s="41"/>
      <c r="L54" s="41"/>
      <c r="M54" s="74"/>
      <c r="N54" s="74"/>
      <c r="O54" s="74"/>
      <c r="P54" s="44"/>
      <c r="Q54" s="45"/>
      <c r="R54" s="46"/>
    </row>
    <row r="55" spans="1:18" s="47" customFormat="1" ht="9" customHeight="1">
      <c r="A55" s="78"/>
      <c r="B55" s="79"/>
      <c r="C55" s="79"/>
      <c r="D55" s="50"/>
      <c r="E55" s="79"/>
      <c r="F55" s="79"/>
      <c r="G55" s="79"/>
      <c r="H55" s="79"/>
      <c r="I55" s="50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5"/>
      <c r="B56" s="50"/>
      <c r="C56" s="50"/>
      <c r="D56" s="50"/>
      <c r="E56" s="79"/>
      <c r="F56" s="79"/>
      <c r="H56" s="81"/>
      <c r="I56" s="50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5"/>
      <c r="B57" s="79"/>
      <c r="C57" s="79"/>
      <c r="D57" s="50"/>
      <c r="E57" s="79"/>
      <c r="F57" s="79"/>
      <c r="G57" s="79"/>
      <c r="H57" s="79"/>
      <c r="I57" s="50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5"/>
      <c r="B58" s="50"/>
      <c r="C58" s="50"/>
      <c r="D58" s="50"/>
      <c r="E58" s="79"/>
      <c r="F58" s="79"/>
      <c r="H58" s="79"/>
      <c r="I58" s="50"/>
      <c r="J58" s="81"/>
      <c r="K58" s="50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5"/>
      <c r="B59" s="79"/>
      <c r="C59" s="79"/>
      <c r="D59" s="50"/>
      <c r="E59" s="79"/>
      <c r="F59" s="79"/>
      <c r="G59" s="79"/>
      <c r="H59" s="79"/>
      <c r="I59" s="50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5"/>
      <c r="B60" s="50"/>
      <c r="C60" s="50"/>
      <c r="D60" s="50"/>
      <c r="E60" s="79"/>
      <c r="F60" s="79"/>
      <c r="H60" s="81"/>
      <c r="I60" s="50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5"/>
      <c r="B61" s="79"/>
      <c r="C61" s="79"/>
      <c r="D61" s="50"/>
      <c r="E61" s="79"/>
      <c r="F61" s="79"/>
      <c r="G61" s="79"/>
      <c r="H61" s="79"/>
      <c r="I61" s="50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5"/>
      <c r="B62" s="50"/>
      <c r="C62" s="50"/>
      <c r="D62" s="50"/>
      <c r="E62" s="79"/>
      <c r="F62" s="79"/>
      <c r="H62" s="79"/>
      <c r="I62" s="50"/>
      <c r="J62" s="79"/>
      <c r="K62" s="79"/>
      <c r="L62" s="81"/>
      <c r="M62" s="50"/>
      <c r="N62" s="79"/>
      <c r="O62" s="80"/>
      <c r="P62" s="44"/>
      <c r="Q62" s="45"/>
      <c r="R62" s="46"/>
    </row>
    <row r="63" spans="1:18" s="47" customFormat="1" ht="9" customHeight="1">
      <c r="A63" s="75"/>
      <c r="B63" s="79"/>
      <c r="C63" s="79"/>
      <c r="D63" s="50"/>
      <c r="E63" s="79"/>
      <c r="F63" s="79"/>
      <c r="G63" s="79"/>
      <c r="H63" s="79"/>
      <c r="I63" s="50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5"/>
      <c r="B64" s="50"/>
      <c r="C64" s="50"/>
      <c r="D64" s="50"/>
      <c r="E64" s="79"/>
      <c r="F64" s="79"/>
      <c r="H64" s="81"/>
      <c r="I64" s="50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5"/>
      <c r="B65" s="79"/>
      <c r="C65" s="79"/>
      <c r="D65" s="50"/>
      <c r="E65" s="79"/>
      <c r="F65" s="79"/>
      <c r="G65" s="79"/>
      <c r="H65" s="79"/>
      <c r="I65" s="50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5"/>
      <c r="B66" s="50"/>
      <c r="C66" s="50"/>
      <c r="D66" s="50"/>
      <c r="E66" s="79"/>
      <c r="F66" s="79"/>
      <c r="H66" s="79"/>
      <c r="I66" s="50"/>
      <c r="J66" s="81"/>
      <c r="K66" s="50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5"/>
      <c r="B67" s="79"/>
      <c r="C67" s="79"/>
      <c r="D67" s="50"/>
      <c r="E67" s="79"/>
      <c r="F67" s="79"/>
      <c r="G67" s="79"/>
      <c r="H67" s="79"/>
      <c r="I67" s="50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5"/>
      <c r="B68" s="50"/>
      <c r="C68" s="50"/>
      <c r="D68" s="50"/>
      <c r="E68" s="79"/>
      <c r="F68" s="79"/>
      <c r="H68" s="81"/>
      <c r="I68" s="50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50"/>
      <c r="E69" s="79"/>
      <c r="F69" s="79"/>
      <c r="G69" s="79"/>
      <c r="H69" s="79"/>
      <c r="I69" s="50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31</v>
      </c>
      <c r="B71" s="92"/>
      <c r="C71" s="93"/>
      <c r="D71" s="94" t="s">
        <v>32</v>
      </c>
      <c r="E71" s="95" t="s">
        <v>33</v>
      </c>
      <c r="F71" s="94"/>
      <c r="G71" s="96"/>
      <c r="H71" s="97"/>
      <c r="I71" s="94" t="s">
        <v>32</v>
      </c>
      <c r="J71" s="95" t="s">
        <v>34</v>
      </c>
      <c r="K71" s="98"/>
      <c r="L71" s="95" t="s">
        <v>35</v>
      </c>
      <c r="M71" s="99"/>
      <c r="N71" s="100" t="s">
        <v>36</v>
      </c>
      <c r="O71" s="100"/>
      <c r="P71" s="101"/>
      <c r="Q71" s="102"/>
    </row>
    <row r="72" spans="1:17" s="103" customFormat="1" ht="9" customHeight="1">
      <c r="A72" s="104" t="s">
        <v>37</v>
      </c>
      <c r="B72" s="105"/>
      <c r="C72" s="106"/>
      <c r="D72" s="107">
        <v>1</v>
      </c>
      <c r="E72" s="108">
        <f>IF(D72&gt;$Q$79,,UPPER(VLOOKUP(D72,'[1]PRIPREMA DECACI GT'!$A$7:$R$134,2)))</f>
        <v>0</v>
      </c>
      <c r="F72" s="109"/>
      <c r="G72" s="108"/>
      <c r="H72" s="110"/>
      <c r="I72" s="111" t="s">
        <v>38</v>
      </c>
      <c r="J72" s="105"/>
      <c r="K72" s="112"/>
      <c r="L72" s="105"/>
      <c r="M72" s="113"/>
      <c r="N72" s="114" t="s">
        <v>39</v>
      </c>
      <c r="O72" s="115"/>
      <c r="P72" s="115"/>
      <c r="Q72" s="116"/>
    </row>
    <row r="73" spans="1:17" s="103" customFormat="1" ht="9" customHeight="1">
      <c r="A73" s="104" t="s">
        <v>40</v>
      </c>
      <c r="B73" s="105"/>
      <c r="C73" s="106"/>
      <c r="D73" s="107">
        <v>2</v>
      </c>
      <c r="E73" s="108">
        <f>IF(D73&gt;$Q$79,,UPPER(VLOOKUP(D73,'[1]PRIPREMA DECACI GT'!$A$7:$R$134,2)))</f>
        <v>0</v>
      </c>
      <c r="F73" s="109"/>
      <c r="G73" s="108"/>
      <c r="H73" s="110"/>
      <c r="I73" s="111" t="s">
        <v>41</v>
      </c>
      <c r="J73" s="105"/>
      <c r="K73" s="112"/>
      <c r="L73" s="105"/>
      <c r="M73" s="113"/>
      <c r="N73" s="117"/>
      <c r="O73" s="118"/>
      <c r="P73" s="119"/>
      <c r="Q73" s="120"/>
    </row>
    <row r="74" spans="1:17" s="103" customFormat="1" ht="9" customHeight="1">
      <c r="A74" s="121" t="s">
        <v>42</v>
      </c>
      <c r="B74" s="119"/>
      <c r="C74" s="122"/>
      <c r="D74" s="107">
        <v>3</v>
      </c>
      <c r="E74" s="108">
        <f>IF(D74&gt;$Q$79,,UPPER(VLOOKUP(D74,'[1]PRIPREMA DECACI GT'!$A$7:$R$134,2)))</f>
        <v>0</v>
      </c>
      <c r="F74" s="109"/>
      <c r="G74" s="108"/>
      <c r="H74" s="110"/>
      <c r="I74" s="111" t="s">
        <v>43</v>
      </c>
      <c r="J74" s="105"/>
      <c r="K74" s="112"/>
      <c r="L74" s="105"/>
      <c r="M74" s="113"/>
      <c r="N74" s="114" t="s">
        <v>44</v>
      </c>
      <c r="O74" s="115"/>
      <c r="P74" s="115"/>
      <c r="Q74" s="116"/>
    </row>
    <row r="75" spans="1:17" s="103" customFormat="1" ht="9" customHeight="1">
      <c r="A75" s="123"/>
      <c r="B75" s="24"/>
      <c r="C75" s="124"/>
      <c r="D75" s="107">
        <v>4</v>
      </c>
      <c r="E75" s="108">
        <f>IF(D75&gt;$Q$79,,UPPER(VLOOKUP(D75,'[1]PRIPREMA DECACI GT'!$A$7:$R$134,2)))</f>
        <v>0</v>
      </c>
      <c r="F75" s="109"/>
      <c r="G75" s="108"/>
      <c r="H75" s="110"/>
      <c r="I75" s="111" t="s">
        <v>45</v>
      </c>
      <c r="J75" s="105"/>
      <c r="K75" s="112"/>
      <c r="L75" s="105"/>
      <c r="M75" s="113"/>
      <c r="N75" s="105"/>
      <c r="O75" s="112"/>
      <c r="P75" s="105"/>
      <c r="Q75" s="113"/>
    </row>
    <row r="76" spans="1:17" s="103" customFormat="1" ht="9" customHeight="1">
      <c r="A76" s="125" t="s">
        <v>46</v>
      </c>
      <c r="B76" s="126"/>
      <c r="C76" s="127"/>
      <c r="D76" s="107"/>
      <c r="E76" s="108"/>
      <c r="F76" s="109"/>
      <c r="G76" s="108"/>
      <c r="H76" s="110"/>
      <c r="I76" s="111" t="s">
        <v>47</v>
      </c>
      <c r="J76" s="105"/>
      <c r="K76" s="112"/>
      <c r="L76" s="105"/>
      <c r="M76" s="113"/>
      <c r="N76" s="119"/>
      <c r="O76" s="118"/>
      <c r="P76" s="119"/>
      <c r="Q76" s="120"/>
    </row>
    <row r="77" spans="1:17" s="103" customFormat="1" ht="9" customHeight="1">
      <c r="A77" s="104" t="s">
        <v>37</v>
      </c>
      <c r="B77" s="105"/>
      <c r="C77" s="106"/>
      <c r="D77" s="107"/>
      <c r="E77" s="108"/>
      <c r="F77" s="109"/>
      <c r="G77" s="108"/>
      <c r="H77" s="110"/>
      <c r="I77" s="111" t="s">
        <v>48</v>
      </c>
      <c r="J77" s="105"/>
      <c r="K77" s="112"/>
      <c r="L77" s="105"/>
      <c r="M77" s="113"/>
      <c r="N77" s="114" t="s">
        <v>49</v>
      </c>
      <c r="O77" s="115"/>
      <c r="P77" s="115"/>
      <c r="Q77" s="116"/>
    </row>
    <row r="78" spans="1:17" s="103" customFormat="1" ht="9" customHeight="1">
      <c r="A78" s="104" t="s">
        <v>50</v>
      </c>
      <c r="B78" s="105"/>
      <c r="C78" s="128"/>
      <c r="D78" s="107"/>
      <c r="E78" s="108"/>
      <c r="F78" s="109"/>
      <c r="G78" s="108"/>
      <c r="H78" s="110"/>
      <c r="I78" s="111" t="s">
        <v>51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52</v>
      </c>
      <c r="B79" s="119"/>
      <c r="C79" s="129"/>
      <c r="D79" s="130"/>
      <c r="E79" s="131"/>
      <c r="F79" s="132"/>
      <c r="G79" s="131"/>
      <c r="H79" s="133"/>
      <c r="I79" s="134" t="s">
        <v>53</v>
      </c>
      <c r="J79" s="119"/>
      <c r="K79" s="118"/>
      <c r="L79" s="119"/>
      <c r="M79" s="120"/>
      <c r="N79" s="119" t="str">
        <f>Q4</f>
        <v>MIHAILO UGRČIĆ</v>
      </c>
      <c r="O79" s="118"/>
      <c r="P79" s="119"/>
      <c r="Q79" s="135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23867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Cveta</dc:creator>
  <cp:keywords/>
  <dc:description/>
  <cp:lastModifiedBy>teniski savez</cp:lastModifiedBy>
  <dcterms:created xsi:type="dcterms:W3CDTF">2016-03-24T20:05:50Z</dcterms:created>
  <dcterms:modified xsi:type="dcterms:W3CDTF">2016-03-25T07:19:55Z</dcterms:modified>
  <cp:category/>
  <cp:version/>
  <cp:contentType/>
  <cp:contentStatus/>
</cp:coreProperties>
</file>