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24675" windowHeight="12300" activeTab="0"/>
  </bookViews>
  <sheets>
    <sheet name="DECACI GT 16"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16'!$A$1:$Q$79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<sst xmlns="http://schemas.openxmlformats.org/spreadsheetml/2006/main" count="218" uniqueCount="119">
  <si>
    <t>MUŠKARCI SINGL</t>
  </si>
  <si>
    <t/>
  </si>
  <si>
    <t>GLAVNI TURNIR</t>
  </si>
  <si>
    <t>DATUM</t>
  </si>
  <si>
    <t>GRAD, KLUB</t>
  </si>
  <si>
    <t>KATEGORIJA</t>
  </si>
  <si>
    <t>KONKURENCIJA</t>
  </si>
  <si>
    <t>VRHOVNI SUDIJA</t>
  </si>
  <si>
    <t>St.</t>
  </si>
  <si>
    <t>RANG</t>
  </si>
  <si>
    <t>NOS</t>
  </si>
  <si>
    <t>PREZIME</t>
  </si>
  <si>
    <t>IME</t>
  </si>
  <si>
    <t>KLUB</t>
  </si>
  <si>
    <t>II KOLO</t>
  </si>
  <si>
    <t>POLUFINALE</t>
  </si>
  <si>
    <t>FINALE</t>
  </si>
  <si>
    <t>POBEDNIK</t>
  </si>
  <si>
    <t xml:space="preserve">MEDAREVIĆ </t>
  </si>
  <si>
    <t>MILAN</t>
  </si>
  <si>
    <t>KIK</t>
  </si>
  <si>
    <t>MEDAREVIĆ M.</t>
  </si>
  <si>
    <t>BYE</t>
  </si>
  <si>
    <t>Umpire</t>
  </si>
  <si>
    <t>MILOŠEVIĆ</t>
  </si>
  <si>
    <t>NOVAK</t>
  </si>
  <si>
    <t>MON</t>
  </si>
  <si>
    <t>MILOŠEVIĆ N.</t>
  </si>
  <si>
    <t>LUJIĆ</t>
  </si>
  <si>
    <t>ANDREJ</t>
  </si>
  <si>
    <t>SBG</t>
  </si>
  <si>
    <t>JANNKOVIĆ</t>
  </si>
  <si>
    <t>DIMITRIJE</t>
  </si>
  <si>
    <t>HAR</t>
  </si>
  <si>
    <t>43(2)</t>
  </si>
  <si>
    <t>JANKOVIĆ D.</t>
  </si>
  <si>
    <t>MARKOV S.</t>
  </si>
  <si>
    <t>GOJKOVIĆ</t>
  </si>
  <si>
    <t>DAVID</t>
  </si>
  <si>
    <t>CZ</t>
  </si>
  <si>
    <t>MARKOV</t>
  </si>
  <si>
    <t>STEFAN</t>
  </si>
  <si>
    <t>DJU</t>
  </si>
  <si>
    <t>W.O.</t>
  </si>
  <si>
    <t>MEDAREVIĆ MILAN</t>
  </si>
  <si>
    <t>RAJČIĆ</t>
  </si>
  <si>
    <t>DRI</t>
  </si>
  <si>
    <t>RAJČIĆ S.</t>
  </si>
  <si>
    <t>DIMITRIJEVIĆ</t>
  </si>
  <si>
    <t>ĐORĐE</t>
  </si>
  <si>
    <t>MLA</t>
  </si>
  <si>
    <t>RAĐENOVIĆ U.</t>
  </si>
  <si>
    <t>RAĐENOVIĆ</t>
  </si>
  <si>
    <t>UROŠ</t>
  </si>
  <si>
    <t>GAZ</t>
  </si>
  <si>
    <t>ERBEZ N.</t>
  </si>
  <si>
    <t>MARKOV D.</t>
  </si>
  <si>
    <t>ŽIVANOVIĆ</t>
  </si>
  <si>
    <t>ERBEZ</t>
  </si>
  <si>
    <t>NIKOLA</t>
  </si>
  <si>
    <t>VOJ</t>
  </si>
  <si>
    <t>Rang DA</t>
  </si>
  <si>
    <t>#</t>
  </si>
  <si>
    <t>NOSIOCI</t>
  </si>
  <si>
    <t>LL</t>
  </si>
  <si>
    <t>UMESTO</t>
  </si>
  <si>
    <t>VREME ZREBA</t>
  </si>
  <si>
    <t>Rng Datum</t>
  </si>
  <si>
    <t>1</t>
  </si>
  <si>
    <t>Poslednji igrac u turniru</t>
  </si>
  <si>
    <t>Top DA</t>
  </si>
  <si>
    <t>2</t>
  </si>
  <si>
    <t>ACKOVIĆ DRAGOLJUB</t>
  </si>
  <si>
    <t>Poslednji DA</t>
  </si>
  <si>
    <t>3</t>
  </si>
  <si>
    <t>POTPISI IGRACA</t>
  </si>
  <si>
    <t>4</t>
  </si>
  <si>
    <t>UROŠ R.</t>
  </si>
  <si>
    <t>Rang Nosioca</t>
  </si>
  <si>
    <t>5</t>
  </si>
  <si>
    <t>STEFAN Z.</t>
  </si>
  <si>
    <t>6</t>
  </si>
  <si>
    <t>POTPIS VRHOVNOG SUDIJE</t>
  </si>
  <si>
    <t>1. Nosioc</t>
  </si>
  <si>
    <t>7</t>
  </si>
  <si>
    <t>Pos. Nosioc</t>
  </si>
  <si>
    <t>8</t>
  </si>
  <si>
    <t>UTEŠNI TURNIR</t>
  </si>
  <si>
    <t>TOVAROVIĆ</t>
  </si>
  <si>
    <t>ANDRIJA</t>
  </si>
  <si>
    <t>TOVAROVIĆ A.</t>
  </si>
  <si>
    <t>ROGANOVIĆ N</t>
  </si>
  <si>
    <t>ROGANOVIĆ</t>
  </si>
  <si>
    <t>DANILO</t>
  </si>
  <si>
    <t>GMX</t>
  </si>
  <si>
    <t>ROGANOVIĆ N.</t>
  </si>
  <si>
    <t>PAVLOVIĆ</t>
  </si>
  <si>
    <t>WIN</t>
  </si>
  <si>
    <t>ILIĆ</t>
  </si>
  <si>
    <t>ILIJA</t>
  </si>
  <si>
    <t>PUM</t>
  </si>
  <si>
    <t>43 (9)</t>
  </si>
  <si>
    <t>ILIĆ I.</t>
  </si>
  <si>
    <t>MITROVIĆ L</t>
  </si>
  <si>
    <t>MITROVIĆ</t>
  </si>
  <si>
    <t>LUKA</t>
  </si>
  <si>
    <t>ROGANOVIĆ NIKOLA</t>
  </si>
  <si>
    <t>NIKOLIĆ S.</t>
  </si>
  <si>
    <t>NIKOLIĆ</t>
  </si>
  <si>
    <t>ZORIĆ M.</t>
  </si>
  <si>
    <t>ZORIĆ</t>
  </si>
  <si>
    <t>ĆULIBRK</t>
  </si>
  <si>
    <t>INS</t>
  </si>
  <si>
    <t>PANTOVIĆ U.</t>
  </si>
  <si>
    <t>PANTOVIĆ</t>
  </si>
  <si>
    <t>ACKOVIĆ D.</t>
  </si>
  <si>
    <t>ACKOVIĆ</t>
  </si>
  <si>
    <t>DRAGOLJUB</t>
  </si>
  <si>
    <t>OLI</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</si>
</sst>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7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0" fillId="10" borderId="1" applyNumberFormat="0" applyFont="0" applyAlignment="0" applyProtection="0"/>
    <xf numFmtId="0" fontId="64"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5" fillId="36" borderId="2" applyNumberFormat="0" applyAlignment="0" applyProtection="0"/>
    <xf numFmtId="0" fontId="66"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5" fillId="38" borderId="0" applyNumberFormat="0" applyBorder="0" applyAlignment="0" applyProtection="0"/>
    <xf numFmtId="0" fontId="67"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8" fillId="44" borderId="0" applyNumberFormat="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37" fillId="9" borderId="1" applyNumberFormat="0" applyAlignment="0" applyProtection="0"/>
    <xf numFmtId="0" fontId="72"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73" fillId="0" borderId="9" applyNumberFormat="0" applyFill="0" applyAlignment="0" applyProtection="0"/>
    <xf numFmtId="0" fontId="74" fillId="46"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0" fillId="0" borderId="0">
      <alignment/>
      <protection/>
    </xf>
    <xf numFmtId="0" fontId="0" fillId="47" borderId="10" applyNumberFormat="0" applyFont="0" applyAlignment="0" applyProtection="0"/>
    <xf numFmtId="0" fontId="75"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76" fillId="0" borderId="0" applyNumberFormat="0" applyFill="0" applyBorder="0" applyAlignment="0" applyProtection="0"/>
    <xf numFmtId="0" fontId="77"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78" fillId="0" borderId="0" applyNumberFormat="0" applyFill="0" applyBorder="0" applyAlignment="0" applyProtection="0"/>
  </cellStyleXfs>
  <cellXfs count="146">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pplyProtection="1">
      <alignment horizontal="center" vertical="center"/>
      <protection locked="0"/>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vertical="center"/>
    </xf>
    <xf numFmtId="0" fontId="25" fillId="50" borderId="22" xfId="0" applyFont="1" applyFill="1" applyBorder="1" applyAlignment="1">
      <alignment horizontal="right" vertical="center"/>
    </xf>
    <xf numFmtId="0" fontId="22" fillId="0" borderId="19" xfId="0" applyFont="1" applyBorder="1" applyAlignment="1">
      <alignment vertical="center"/>
    </xf>
    <xf numFmtId="0" fontId="0" fillId="0" borderId="23" xfId="0" applyFont="1" applyBorder="1" applyAlignment="1">
      <alignment vertical="center"/>
    </xf>
    <xf numFmtId="0" fontId="21" fillId="48" borderId="19"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5"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0" fillId="0" borderId="26" xfId="0" applyFont="1" applyBorder="1" applyAlignment="1">
      <alignment vertical="center"/>
    </xf>
    <xf numFmtId="49" fontId="22" fillId="0" borderId="24" xfId="0" applyNumberFormat="1" applyFont="1" applyBorder="1" applyAlignment="1">
      <alignment vertical="center"/>
    </xf>
    <xf numFmtId="0" fontId="26" fillId="0" borderId="19" xfId="0" applyFont="1" applyBorder="1" applyAlignment="1">
      <alignment vertical="center"/>
    </xf>
    <xf numFmtId="49" fontId="26" fillId="0" borderId="19" xfId="0" applyNumberFormat="1" applyFont="1" applyBorder="1" applyAlignment="1">
      <alignment vertical="center"/>
    </xf>
    <xf numFmtId="0" fontId="6" fillId="49" borderId="0" xfId="0" applyFont="1" applyFill="1" applyAlignment="1">
      <alignment vertical="center"/>
    </xf>
    <xf numFmtId="0" fontId="6" fillId="0" borderId="0" xfId="0" applyFont="1" applyAlignment="1">
      <alignmen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6"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top"/>
    </xf>
    <xf numFmtId="0" fontId="13" fillId="49" borderId="0" xfId="0" applyNumberFormat="1" applyFont="1" applyFill="1" applyAlignment="1">
      <alignment vertical="center"/>
    </xf>
    <xf numFmtId="0" fontId="13" fillId="49" borderId="0" xfId="0" applyFont="1" applyFill="1" applyAlignment="1">
      <alignment vertical="center"/>
    </xf>
    <xf numFmtId="49" fontId="16" fillId="49" borderId="25" xfId="0" applyNumberFormat="1" applyFont="1" applyFill="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49" fontId="16" fillId="0" borderId="0" xfId="0" applyNumberFormat="1" applyFont="1" applyAlignment="1" quotePrefix="1">
      <alignmen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4" xfId="0" applyNumberFormat="1" applyFont="1" applyFill="1" applyBorder="1" applyAlignment="1">
      <alignment vertical="center"/>
    </xf>
    <xf numFmtId="49" fontId="31"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6" fillId="0" borderId="0" xfId="0" applyFont="1" applyAlignment="1">
      <alignment/>
    </xf>
    <xf numFmtId="0" fontId="24" fillId="0" borderId="0" xfId="0" applyFont="1" applyAlignment="1">
      <alignmen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32">
    <dxf>
      <font>
        <b/>
        <i val="0"/>
        <color indexed="9"/>
      </font>
      <fill>
        <patternFill patternType="solid">
          <bgColor indexed="9"/>
        </patternFill>
      </fill>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9"/>
      </font>
      <fill>
        <patternFill patternType="solid">
          <bgColor indexed="9"/>
        </patternFill>
      </fill>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DRIL_11_2016_NARADZAST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UPIS DECACI GT"/>
      <sheetName val="PRIPREMA DECACI GT"/>
      <sheetName val="DECACI GT 16"/>
      <sheetName val="UPIS DEVOJCICE GT"/>
      <sheetName val="PRIPREMA DEVOJCICE GT"/>
      <sheetName val="DEVOJCICE GT 16"/>
      <sheetName val="IZVESTAJ VRHOVNOG SUDIJE"/>
      <sheetName val="Sheet1"/>
    </sheetNames>
    <sheetDataSet>
      <sheetData sheetId="0">
        <row r="8">
          <cell r="A8" t="str">
            <v>Teniski savez Srbije</v>
          </cell>
        </row>
        <row r="10">
          <cell r="A10" t="str">
            <v>19.11.2016.</v>
          </cell>
          <cell r="C10" t="str">
            <v>BEOGRAD, DRIL</v>
          </cell>
          <cell r="D10" t="str">
            <v>Narandžasti nivo</v>
          </cell>
          <cell r="E10" t="str">
            <v>Miloš Stojković</v>
          </cell>
        </row>
        <row r="12">
          <cell r="A12" t="str">
            <v>10 S</v>
          </cell>
        </row>
      </sheetData>
      <sheetData sheetId="3">
        <row r="5">
          <cell r="R5">
            <v>0</v>
          </cell>
        </row>
        <row r="7">
          <cell r="A7">
            <v>1</v>
          </cell>
          <cell r="B7" t="str">
            <v>ZORIĆ</v>
          </cell>
          <cell r="C7" t="str">
            <v>MILAN</v>
          </cell>
          <cell r="D7" t="str">
            <v>KIK</v>
          </cell>
          <cell r="E7" t="str">
            <v>10.06.2008</v>
          </cell>
          <cell r="G7">
            <v>16657</v>
          </cell>
          <cell r="O7" t="str">
            <v>DA</v>
          </cell>
          <cell r="P7" t="str">
            <v>DA</v>
          </cell>
        </row>
        <row r="8">
          <cell r="A8">
            <v>2</v>
          </cell>
          <cell r="B8" t="str">
            <v>MEDAREVIĆ</v>
          </cell>
          <cell r="C8" t="str">
            <v>MILAN</v>
          </cell>
          <cell r="D8" t="str">
            <v>HAR</v>
          </cell>
          <cell r="E8" t="str">
            <v>10.04.2008</v>
          </cell>
          <cell r="H8" t="str">
            <v>R1</v>
          </cell>
          <cell r="O8" t="str">
            <v>DA</v>
          </cell>
          <cell r="P8" t="str">
            <v>DA</v>
          </cell>
        </row>
        <row r="9">
          <cell r="A9">
            <v>3</v>
          </cell>
          <cell r="B9" t="str">
            <v>MITROVIĆ</v>
          </cell>
          <cell r="C9" t="str">
            <v>LUKA</v>
          </cell>
          <cell r="D9" t="str">
            <v>HAR</v>
          </cell>
          <cell r="E9" t="str">
            <v>04.06.2008</v>
          </cell>
          <cell r="G9">
            <v>15818</v>
          </cell>
          <cell r="O9" t="str">
            <v>DA</v>
          </cell>
          <cell r="P9" t="str">
            <v>DA</v>
          </cell>
        </row>
        <row r="10">
          <cell r="A10">
            <v>4</v>
          </cell>
          <cell r="B10" t="str">
            <v>DIMITRIJEV</v>
          </cell>
          <cell r="C10" t="str">
            <v>ĐORĐE</v>
          </cell>
          <cell r="D10" t="str">
            <v>MLA</v>
          </cell>
          <cell r="E10" t="str">
            <v>21.03.2007</v>
          </cell>
          <cell r="O10" t="str">
            <v>DA</v>
          </cell>
          <cell r="P10" t="str">
            <v>DA</v>
          </cell>
        </row>
        <row r="11">
          <cell r="A11">
            <v>5</v>
          </cell>
          <cell r="B11" t="str">
            <v>KATANČEVIĆ</v>
          </cell>
          <cell r="C11" t="str">
            <v>OGNJEN</v>
          </cell>
          <cell r="D11" t="str">
            <v>BAN</v>
          </cell>
          <cell r="E11" t="str">
            <v>18.12.2006</v>
          </cell>
          <cell r="O11" t="str">
            <v>DA</v>
          </cell>
          <cell r="P11" t="str">
            <v>DA</v>
          </cell>
        </row>
        <row r="12">
          <cell r="A12">
            <v>6</v>
          </cell>
          <cell r="B12" t="str">
            <v>ILIĆ</v>
          </cell>
          <cell r="C12" t="str">
            <v>ILIJA</v>
          </cell>
          <cell r="D12" t="str">
            <v>PUM</v>
          </cell>
          <cell r="E12" t="str">
            <v>20.07.2009</v>
          </cell>
          <cell r="O12" t="str">
            <v>DA</v>
          </cell>
          <cell r="P12" t="str">
            <v>DA</v>
          </cell>
        </row>
        <row r="13">
          <cell r="A13">
            <v>7</v>
          </cell>
          <cell r="B13" t="str">
            <v>ROGANOVIĆ</v>
          </cell>
          <cell r="C13" t="str">
            <v>DANILO</v>
          </cell>
          <cell r="D13" t="str">
            <v>GMX</v>
          </cell>
          <cell r="E13" t="str">
            <v>16.02.2008</v>
          </cell>
          <cell r="O13" t="str">
            <v>DA</v>
          </cell>
          <cell r="P13" t="str">
            <v>DA</v>
          </cell>
        </row>
        <row r="14">
          <cell r="A14">
            <v>8</v>
          </cell>
          <cell r="B14" t="str">
            <v>MARKOV</v>
          </cell>
          <cell r="C14" t="str">
            <v>STEFAN</v>
          </cell>
          <cell r="D14" t="str">
            <v>DJU</v>
          </cell>
          <cell r="E14" t="str">
            <v>02.06.2009</v>
          </cell>
          <cell r="O14" t="str">
            <v>DA</v>
          </cell>
          <cell r="P14" t="str">
            <v>DA</v>
          </cell>
        </row>
        <row r="15">
          <cell r="A15">
            <v>9</v>
          </cell>
          <cell r="B15" t="str">
            <v>RAĐENOVIĆ</v>
          </cell>
          <cell r="C15" t="str">
            <v>UROŠ</v>
          </cell>
          <cell r="D15" t="str">
            <v>GAZ</v>
          </cell>
          <cell r="E15" t="str">
            <v>12.12.2008</v>
          </cell>
          <cell r="H15" t="str">
            <v>R1</v>
          </cell>
          <cell r="O15" t="str">
            <v>DA</v>
          </cell>
          <cell r="P15" t="str">
            <v>DA</v>
          </cell>
        </row>
        <row r="16">
          <cell r="A16">
            <v>10</v>
          </cell>
          <cell r="B16" t="str">
            <v>JANKOVIĆ</v>
          </cell>
          <cell r="C16" t="str">
            <v>DIMITRIJE</v>
          </cell>
          <cell r="D16" t="str">
            <v>HAR</v>
          </cell>
          <cell r="E16" t="str">
            <v>15.11.2007</v>
          </cell>
          <cell r="H16" t="str">
            <v>R1</v>
          </cell>
          <cell r="O16" t="str">
            <v>DA</v>
          </cell>
          <cell r="P16" t="str">
            <v>DA</v>
          </cell>
        </row>
        <row r="17">
          <cell r="A17">
            <v>11</v>
          </cell>
          <cell r="B17" t="str">
            <v>MARKOV</v>
          </cell>
          <cell r="C17" t="str">
            <v>DAVID</v>
          </cell>
          <cell r="D17" t="str">
            <v>DJU</v>
          </cell>
          <cell r="E17" t="str">
            <v>13.05.2006</v>
          </cell>
          <cell r="H17" t="str">
            <v>R1</v>
          </cell>
          <cell r="O17" t="str">
            <v>DA</v>
          </cell>
          <cell r="P17" t="str">
            <v>DA</v>
          </cell>
        </row>
        <row r="18">
          <cell r="A18">
            <v>12</v>
          </cell>
          <cell r="B18" t="str">
            <v>RAJIČIĆ</v>
          </cell>
          <cell r="C18" t="str">
            <v>STEFAN</v>
          </cell>
          <cell r="D18" t="str">
            <v>DRI</v>
          </cell>
          <cell r="E18" t="str">
            <v>08.01.2007</v>
          </cell>
          <cell r="O18" t="str">
            <v>DA</v>
          </cell>
          <cell r="P18" t="str">
            <v>DA</v>
          </cell>
        </row>
        <row r="19">
          <cell r="A19">
            <v>13</v>
          </cell>
          <cell r="B19" t="str">
            <v>PANTOVIĆ</v>
          </cell>
          <cell r="C19" t="str">
            <v>UROŠ</v>
          </cell>
          <cell r="D19" t="str">
            <v>HAR</v>
          </cell>
          <cell r="E19" t="str">
            <v>28.05.2007</v>
          </cell>
          <cell r="O19" t="str">
            <v>DA</v>
          </cell>
          <cell r="P19" t="str">
            <v>DA</v>
          </cell>
        </row>
        <row r="20">
          <cell r="A20">
            <v>14</v>
          </cell>
          <cell r="B20" t="str">
            <v>ERBEZ</v>
          </cell>
          <cell r="C20" t="str">
            <v>NIKOLA</v>
          </cell>
          <cell r="D20" t="str">
            <v>VOJ</v>
          </cell>
          <cell r="E20" t="str">
            <v>14.06.2007</v>
          </cell>
          <cell r="H20" t="str">
            <v>R1</v>
          </cell>
          <cell r="O20" t="str">
            <v>DA</v>
          </cell>
          <cell r="P20" t="str">
            <v>DA</v>
          </cell>
        </row>
        <row r="21">
          <cell r="A21">
            <v>15</v>
          </cell>
          <cell r="B21" t="str">
            <v>NIKOLIĆ</v>
          </cell>
          <cell r="C21" t="str">
            <v>STEFAN</v>
          </cell>
          <cell r="D21" t="str">
            <v>GAZ</v>
          </cell>
          <cell r="E21" t="str">
            <v>29.01.2008</v>
          </cell>
          <cell r="O21" t="str">
            <v>DA</v>
          </cell>
          <cell r="P21" t="str">
            <v>DA</v>
          </cell>
        </row>
        <row r="22">
          <cell r="A22">
            <v>16</v>
          </cell>
          <cell r="B22" t="str">
            <v>GOJKOVIĆ</v>
          </cell>
          <cell r="C22" t="str">
            <v>DAVID</v>
          </cell>
          <cell r="D22" t="str">
            <v>CZ</v>
          </cell>
          <cell r="E22" t="str">
            <v>17.03.2006</v>
          </cell>
          <cell r="O22" t="str">
            <v>DA</v>
          </cell>
          <cell r="P22" t="str">
            <v>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59"/>
  <sheetViews>
    <sheetView showGridLines="0" showZeros="0" tabSelected="1" zoomScalePageLayoutView="0" workbookViewId="0" topLeftCell="A1">
      <selection activeCell="N32" sqref="N32"/>
    </sheetView>
  </sheetViews>
  <sheetFormatPr defaultColWidth="8.8515625" defaultRowHeight="12.75"/>
  <cols>
    <col min="1" max="1" width="3.28125" style="0" customWidth="1"/>
    <col min="2" max="2" width="4.8515625" style="0" customWidth="1"/>
    <col min="3" max="3" width="4.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3" customWidth="1"/>
    <col min="10" max="10" width="10.7109375" style="0" customWidth="1"/>
    <col min="11" max="11" width="1.7109375" style="143" customWidth="1"/>
    <col min="12" max="12" width="10.7109375" style="0" customWidth="1"/>
    <col min="13" max="13" width="1.7109375" style="144" customWidth="1"/>
    <col min="14" max="14" width="10.7109375" style="0" customWidth="1"/>
    <col min="15" max="15" width="1.7109375" style="143" customWidth="1"/>
    <col min="16" max="16" width="10.7109375" style="0" customWidth="1"/>
    <col min="17" max="17" width="1.7109375" style="144" customWidth="1"/>
    <col min="18" max="18" width="9.140625"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f>'[1]PODEŠAVANJA-NE BRISATI'!$A$6</f>
        <v>0</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5" t="str">
        <f>'[1]PODEŠAVANJA-NE BRISATI'!$A$10</f>
        <v>19.11.2016.</v>
      </c>
      <c r="B4" s="145"/>
      <c r="C4" s="145"/>
      <c r="D4" s="17"/>
      <c r="E4" s="17"/>
      <c r="F4" s="17" t="str">
        <f>'[1]PODEŠAVANJA-NE BRISATI'!$C$10</f>
        <v>BEOGRAD, DRIL</v>
      </c>
      <c r="G4" s="18"/>
      <c r="H4" s="17"/>
      <c r="I4" s="19"/>
      <c r="J4" s="20" t="str">
        <f>'[1]PODEŠAVANJA-NE BRISATI'!$D$10</f>
        <v>Narandžasti nivo</v>
      </c>
      <c r="K4" s="19"/>
      <c r="L4" s="21" t="str">
        <f>'[1]PODEŠAVANJA-NE BRISATI'!$A$12</f>
        <v>10 S</v>
      </c>
      <c r="M4" s="19"/>
      <c r="N4" s="17"/>
      <c r="O4" s="19"/>
      <c r="P4" s="17"/>
      <c r="Q4" s="22" t="str">
        <f>'[1]PODEŠAVANJA-NE BRISATI'!$E$10</f>
        <v>Miloš Stojković</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6" customFormat="1" ht="10.5" customHeight="1">
      <c r="A7" s="36">
        <v>1</v>
      </c>
      <c r="B7" s="37">
        <f>IF($D7="","",VLOOKUP($D7,'[1]PRIPREMA DECACI GT'!$A$7:$P$22,15))</f>
      </c>
      <c r="C7" s="37">
        <f>IF($D7="","",VLOOKUP($D7,'[1]PRIPREMA DECACI GT'!$A$7:$P$22,16))</f>
      </c>
      <c r="D7" s="38"/>
      <c r="E7" s="37" t="s">
        <v>18</v>
      </c>
      <c r="F7" s="37" t="s">
        <v>19</v>
      </c>
      <c r="G7" s="37"/>
      <c r="H7" s="37" t="s">
        <v>20</v>
      </c>
      <c r="I7" s="39"/>
      <c r="J7" s="40"/>
      <c r="K7" s="40"/>
      <c r="L7" s="40"/>
      <c r="M7" s="40"/>
      <c r="N7" s="41"/>
      <c r="O7" s="42"/>
      <c r="P7" s="43"/>
      <c r="Q7" s="44"/>
      <c r="R7" s="45"/>
      <c r="T7" s="47" t="e">
        <f>#REF!</f>
        <v>#REF!</v>
      </c>
      <c r="V7" s="47" t="str">
        <f>F$7&amp;" "&amp;E$7</f>
        <v>MILAN MEDAREVIĆ </v>
      </c>
    </row>
    <row r="8" spans="1:22" s="46" customFormat="1" ht="9" customHeight="1">
      <c r="A8" s="48"/>
      <c r="B8" s="49"/>
      <c r="C8" s="50"/>
      <c r="D8" s="51"/>
      <c r="E8" s="50"/>
      <c r="F8" s="50"/>
      <c r="G8" s="52"/>
      <c r="H8" s="50"/>
      <c r="I8" s="53"/>
      <c r="J8" s="54" t="s">
        <v>21</v>
      </c>
      <c r="K8" s="54"/>
      <c r="L8" s="40"/>
      <c r="M8" s="40"/>
      <c r="N8" s="41"/>
      <c r="O8" s="42"/>
      <c r="P8" s="43"/>
      <c r="Q8" s="44"/>
      <c r="R8" s="45"/>
      <c r="T8" s="55" t="e">
        <f>#REF!</f>
        <v>#REF!</v>
      </c>
      <c r="V8" s="55" t="str">
        <f>F$9&amp;" "&amp;E$9</f>
        <v> BYE</v>
      </c>
    </row>
    <row r="9" spans="1:22" s="46" customFormat="1" ht="9" customHeight="1">
      <c r="A9" s="48">
        <v>2</v>
      </c>
      <c r="B9" s="37">
        <f>IF($D9="","",VLOOKUP($D9,'[1]PRIPREMA DECACI GT'!$A$7:$P$22,15))</f>
      </c>
      <c r="C9" s="37">
        <f>IF($D9="","",VLOOKUP($D9,'[1]PRIPREMA DECACI GT'!$A$7:$P$22,16))</f>
      </c>
      <c r="D9" s="56"/>
      <c r="E9" s="37" t="s">
        <v>22</v>
      </c>
      <c r="F9" s="37">
        <f>IF($D9="","",VLOOKUP($D9,'[1]PRIPREMA DECACI GT'!$A$7:$P$22,3))</f>
      </c>
      <c r="G9" s="37"/>
      <c r="H9" s="37">
        <f>IF($D9="","",VLOOKUP($D9,'[1]PRIPREMA DECACI GT'!$A$7:$P$22,4))</f>
      </c>
      <c r="I9" s="57"/>
      <c r="J9" s="40"/>
      <c r="K9" s="58"/>
      <c r="L9" s="40"/>
      <c r="M9" s="40"/>
      <c r="N9" s="41"/>
      <c r="O9" s="42"/>
      <c r="P9" s="43"/>
      <c r="Q9" s="44"/>
      <c r="R9" s="45"/>
      <c r="T9" s="55" t="e">
        <f>#REF!</f>
        <v>#REF!</v>
      </c>
      <c r="V9" s="55" t="str">
        <f>F$11&amp;" "&amp;E$11</f>
        <v>NOVAK MILOŠEVIĆ</v>
      </c>
    </row>
    <row r="10" spans="1:22" s="46" customFormat="1" ht="9" customHeight="1">
      <c r="A10" s="48"/>
      <c r="B10" s="50"/>
      <c r="C10" s="50"/>
      <c r="D10" s="51"/>
      <c r="E10" s="50"/>
      <c r="F10" s="50"/>
      <c r="G10" s="52"/>
      <c r="H10" s="50"/>
      <c r="I10" s="59"/>
      <c r="J10" s="60" t="s">
        <v>23</v>
      </c>
      <c r="K10" s="61"/>
      <c r="L10" s="54" t="s">
        <v>21</v>
      </c>
      <c r="M10" s="62"/>
      <c r="N10" s="63"/>
      <c r="O10" s="63"/>
      <c r="P10" s="43"/>
      <c r="Q10" s="44"/>
      <c r="R10" s="45"/>
      <c r="T10" s="55" t="e">
        <f>#REF!</f>
        <v>#REF!</v>
      </c>
      <c r="V10" s="55" t="str">
        <f>F$13&amp;" "&amp;E$13</f>
        <v>ANDREJ LUJIĆ</v>
      </c>
    </row>
    <row r="11" spans="1:22" s="46" customFormat="1" ht="9" customHeight="1">
      <c r="A11" s="48">
        <v>3</v>
      </c>
      <c r="B11" s="37">
        <f>IF($D11="","",VLOOKUP($D11,'[1]PRIPREMA DECACI GT'!$A$7:$P$22,15))</f>
      </c>
      <c r="C11" s="37">
        <f>IF($D11="","",VLOOKUP($D11,'[1]PRIPREMA DECACI GT'!$A$7:$P$22,16))</f>
      </c>
      <c r="D11" s="56"/>
      <c r="E11" s="37" t="s">
        <v>24</v>
      </c>
      <c r="F11" s="37" t="s">
        <v>25</v>
      </c>
      <c r="G11" s="37"/>
      <c r="H11" s="37" t="s">
        <v>26</v>
      </c>
      <c r="I11" s="39"/>
      <c r="J11" s="40"/>
      <c r="K11" s="64"/>
      <c r="L11" s="40">
        <v>40</v>
      </c>
      <c r="M11" s="65"/>
      <c r="N11" s="63"/>
      <c r="O11" s="63"/>
      <c r="P11" s="43"/>
      <c r="Q11" s="44"/>
      <c r="R11" s="45"/>
      <c r="T11" s="55" t="e">
        <f>#REF!</f>
        <v>#REF!</v>
      </c>
      <c r="V11" s="55" t="str">
        <f>F$15&amp;" "&amp;E$15</f>
        <v>DIMITRIJE JANNKOVIĆ</v>
      </c>
    </row>
    <row r="12" spans="1:22" s="46" customFormat="1" ht="9" customHeight="1">
      <c r="A12" s="48"/>
      <c r="B12" s="49"/>
      <c r="C12" s="50"/>
      <c r="D12" s="51"/>
      <c r="E12" s="50"/>
      <c r="F12" s="50"/>
      <c r="G12" s="52"/>
      <c r="H12" s="50"/>
      <c r="I12" s="53"/>
      <c r="J12" s="54" t="s">
        <v>27</v>
      </c>
      <c r="K12" s="66"/>
      <c r="L12" s="40"/>
      <c r="M12" s="65"/>
      <c r="N12" s="63"/>
      <c r="O12" s="63"/>
      <c r="P12" s="43"/>
      <c r="Q12" s="44"/>
      <c r="R12" s="45"/>
      <c r="T12" s="55" t="e">
        <f>#REF!</f>
        <v>#REF!</v>
      </c>
      <c r="V12" s="55" t="str">
        <f>F$17&amp;" "&amp;E$17</f>
        <v> BYE</v>
      </c>
    </row>
    <row r="13" spans="1:22" s="46" customFormat="1" ht="9" customHeight="1">
      <c r="A13" s="48">
        <v>4</v>
      </c>
      <c r="B13" s="37">
        <f>IF($D13="","",VLOOKUP($D13,'[1]PRIPREMA DECACI GT'!$A$7:$P$22,15))</f>
      </c>
      <c r="C13" s="37">
        <f>IF($D13="","",VLOOKUP($D13,'[1]PRIPREMA DECACI GT'!$A$7:$P$22,16))</f>
      </c>
      <c r="D13" s="56"/>
      <c r="E13" s="37" t="s">
        <v>28</v>
      </c>
      <c r="F13" s="37" t="s">
        <v>29</v>
      </c>
      <c r="G13" s="37"/>
      <c r="H13" s="37" t="s">
        <v>30</v>
      </c>
      <c r="I13" s="57"/>
      <c r="J13" s="40">
        <v>42</v>
      </c>
      <c r="K13" s="40"/>
      <c r="L13" s="40"/>
      <c r="M13" s="65"/>
      <c r="N13" s="63"/>
      <c r="O13" s="63"/>
      <c r="P13" s="43"/>
      <c r="Q13" s="44"/>
      <c r="R13" s="45"/>
      <c r="T13" s="55" t="e">
        <f>#REF!</f>
        <v>#REF!</v>
      </c>
      <c r="V13" s="55" t="str">
        <f>F$19&amp;" "&amp;E$19</f>
        <v>DAVID GOJKOVIĆ</v>
      </c>
    </row>
    <row r="14" spans="1:22" s="46" customFormat="1" ht="9" customHeight="1">
      <c r="A14" s="48"/>
      <c r="B14" s="49"/>
      <c r="C14" s="50"/>
      <c r="D14" s="51"/>
      <c r="E14" s="50"/>
      <c r="F14" s="50"/>
      <c r="G14" s="52"/>
      <c r="H14" s="50"/>
      <c r="I14" s="59"/>
      <c r="J14" s="40"/>
      <c r="K14" s="40"/>
      <c r="L14" s="60" t="s">
        <v>23</v>
      </c>
      <c r="M14" s="61"/>
      <c r="N14" s="54" t="s">
        <v>21</v>
      </c>
      <c r="O14" s="62"/>
      <c r="P14" s="43"/>
      <c r="Q14" s="44"/>
      <c r="R14" s="45"/>
      <c r="T14" s="55" t="e">
        <f>#REF!</f>
        <v>#REF!</v>
      </c>
      <c r="V14" s="55" t="str">
        <f>F$21&amp;" "&amp;E$21</f>
        <v>STEFAN MARKOV</v>
      </c>
    </row>
    <row r="15" spans="1:22" s="46" customFormat="1" ht="9" customHeight="1">
      <c r="A15" s="36">
        <v>5</v>
      </c>
      <c r="B15" s="37">
        <f>IF($D15="","",VLOOKUP($D15,'[1]PRIPREMA DECACI GT'!$A$7:$P$22,15))</f>
      </c>
      <c r="C15" s="37">
        <f>IF($D15="","",VLOOKUP($D15,'[1]PRIPREMA DECACI GT'!$A$7:$P$22,16))</f>
      </c>
      <c r="D15" s="56"/>
      <c r="E15" s="37" t="s">
        <v>31</v>
      </c>
      <c r="F15" s="37" t="s">
        <v>32</v>
      </c>
      <c r="G15" s="37"/>
      <c r="H15" s="37" t="s">
        <v>33</v>
      </c>
      <c r="I15" s="39"/>
      <c r="J15" s="40"/>
      <c r="K15" s="40"/>
      <c r="L15" s="40"/>
      <c r="M15" s="65"/>
      <c r="N15" s="40" t="s">
        <v>34</v>
      </c>
      <c r="O15" s="65"/>
      <c r="P15" s="43"/>
      <c r="Q15" s="44"/>
      <c r="R15" s="45"/>
      <c r="T15" s="55" t="e">
        <f>#REF!</f>
        <v>#REF!</v>
      </c>
      <c r="V15" s="55" t="str">
        <f>F$23&amp;" "&amp;E$23</f>
        <v>STEFAN RAJČIĆ</v>
      </c>
    </row>
    <row r="16" spans="1:22" s="46" customFormat="1" ht="9" customHeight="1" thickBot="1">
      <c r="A16" s="48"/>
      <c r="B16" s="49"/>
      <c r="C16" s="50"/>
      <c r="D16" s="51"/>
      <c r="E16" s="50"/>
      <c r="F16" s="50"/>
      <c r="G16" s="52"/>
      <c r="H16" s="50"/>
      <c r="I16" s="53"/>
      <c r="J16" s="54" t="s">
        <v>35</v>
      </c>
      <c r="K16" s="54"/>
      <c r="L16" s="40"/>
      <c r="M16" s="65"/>
      <c r="N16" s="63"/>
      <c r="O16" s="65"/>
      <c r="P16" s="43"/>
      <c r="Q16" s="44"/>
      <c r="R16" s="45"/>
      <c r="T16" s="67" t="e">
        <f>#REF!</f>
        <v>#REF!</v>
      </c>
      <c r="V16" s="55" t="str">
        <f>F$25&amp;" "&amp;E$25</f>
        <v>ĐORĐE DIMITRIJEVIĆ</v>
      </c>
    </row>
    <row r="17" spans="1:22" s="46" customFormat="1" ht="9" customHeight="1">
      <c r="A17" s="48">
        <v>6</v>
      </c>
      <c r="B17" s="37">
        <f>IF($D17="","",VLOOKUP($D17,'[1]PRIPREMA DECACI GT'!$A$7:$P$22,15))</f>
      </c>
      <c r="C17" s="37">
        <f>IF($D17="","",VLOOKUP($D17,'[1]PRIPREMA DECACI GT'!$A$7:$P$22,16))</f>
      </c>
      <c r="D17" s="56"/>
      <c r="E17" s="37" t="s">
        <v>22</v>
      </c>
      <c r="F17" s="37">
        <f>IF($D17="","",VLOOKUP($D17,'[1]PRIPREMA DECACI GT'!$A$7:$P$22,3))</f>
      </c>
      <c r="G17" s="37"/>
      <c r="H17" s="37">
        <f>IF($D17="","",VLOOKUP($D17,'[1]PRIPREMA DECACI GT'!$A$7:$P$22,4))</f>
      </c>
      <c r="I17" s="57"/>
      <c r="J17" s="40"/>
      <c r="K17" s="58"/>
      <c r="L17" s="40"/>
      <c r="M17" s="65"/>
      <c r="N17" s="63"/>
      <c r="O17" s="65"/>
      <c r="P17" s="43"/>
      <c r="Q17" s="44"/>
      <c r="R17" s="45"/>
      <c r="V17" s="55" t="str">
        <f>F$27&amp;" "&amp;E$27</f>
        <v> BYE</v>
      </c>
    </row>
    <row r="18" spans="1:22" s="46" customFormat="1" ht="9" customHeight="1">
      <c r="A18" s="48"/>
      <c r="B18" s="49"/>
      <c r="C18" s="50"/>
      <c r="D18" s="51"/>
      <c r="E18" s="50"/>
      <c r="F18" s="50"/>
      <c r="G18" s="52"/>
      <c r="H18" s="50"/>
      <c r="I18" s="59"/>
      <c r="J18" s="60" t="s">
        <v>23</v>
      </c>
      <c r="K18" s="61"/>
      <c r="L18" s="54" t="s">
        <v>36</v>
      </c>
      <c r="M18" s="68"/>
      <c r="N18" s="63"/>
      <c r="O18" s="65"/>
      <c r="P18" s="43"/>
      <c r="Q18" s="44"/>
      <c r="R18" s="45"/>
      <c r="V18" s="55" t="str">
        <f>F$29&amp;" "&amp;E$29</f>
        <v>UROŠ RAĐENOVIĆ</v>
      </c>
    </row>
    <row r="19" spans="1:22" s="46" customFormat="1" ht="9" customHeight="1">
      <c r="A19" s="48">
        <v>7</v>
      </c>
      <c r="B19" s="37">
        <f>IF($D19="","",VLOOKUP($D19,'[1]PRIPREMA DECACI GT'!$A$7:$P$22,15))</f>
      </c>
      <c r="C19" s="37">
        <f>IF($D19="","",VLOOKUP($D19,'[1]PRIPREMA DECACI GT'!$A$7:$P$22,16))</f>
      </c>
      <c r="D19" s="56"/>
      <c r="E19" s="37" t="s">
        <v>37</v>
      </c>
      <c r="F19" s="37" t="s">
        <v>38</v>
      </c>
      <c r="G19" s="37"/>
      <c r="H19" s="37" t="s">
        <v>39</v>
      </c>
      <c r="I19" s="39"/>
      <c r="J19" s="40"/>
      <c r="K19" s="64"/>
      <c r="L19" s="40">
        <v>42</v>
      </c>
      <c r="M19" s="63"/>
      <c r="N19" s="63"/>
      <c r="O19" s="65"/>
      <c r="P19" s="43"/>
      <c r="Q19" s="44"/>
      <c r="R19" s="45"/>
      <c r="V19" s="55" t="str">
        <f>F$31&amp;" "&amp;E$31</f>
        <v>DAVID MARKOV</v>
      </c>
    </row>
    <row r="20" spans="1:22" s="46" customFormat="1" ht="9" customHeight="1">
      <c r="A20" s="48"/>
      <c r="B20" s="49"/>
      <c r="C20" s="50"/>
      <c r="D20" s="51"/>
      <c r="E20" s="50"/>
      <c r="F20" s="50"/>
      <c r="G20" s="52"/>
      <c r="H20" s="50"/>
      <c r="I20" s="53"/>
      <c r="J20" s="54" t="s">
        <v>36</v>
      </c>
      <c r="K20" s="66"/>
      <c r="L20" s="40"/>
      <c r="M20" s="63"/>
      <c r="N20" s="63"/>
      <c r="O20" s="65"/>
      <c r="P20" s="43"/>
      <c r="Q20" s="44"/>
      <c r="R20" s="45"/>
      <c r="V20" s="55" t="str">
        <f>F$33&amp;" "&amp;E$33</f>
        <v>STEFAN ŽIVANOVIĆ</v>
      </c>
    </row>
    <row r="21" spans="1:22" s="46" customFormat="1" ht="9" customHeight="1">
      <c r="A21" s="48">
        <v>8</v>
      </c>
      <c r="B21" s="37">
        <f>IF($D21="","",VLOOKUP($D21,'[1]PRIPREMA DECACI GT'!$A$7:$P$22,15))</f>
      </c>
      <c r="C21" s="37">
        <f>IF($D21="","",VLOOKUP($D21,'[1]PRIPREMA DECACI GT'!$A$7:$P$22,16))</f>
      </c>
      <c r="D21" s="56"/>
      <c r="E21" s="37" t="s">
        <v>40</v>
      </c>
      <c r="F21" s="37" t="s">
        <v>41</v>
      </c>
      <c r="G21" s="37"/>
      <c r="H21" s="37" t="s">
        <v>42</v>
      </c>
      <c r="I21" s="57"/>
      <c r="J21" s="40" t="s">
        <v>43</v>
      </c>
      <c r="K21" s="40"/>
      <c r="L21" s="40"/>
      <c r="M21" s="63"/>
      <c r="N21" s="63"/>
      <c r="O21" s="65"/>
      <c r="P21" s="43"/>
      <c r="Q21" s="44"/>
      <c r="R21" s="45"/>
      <c r="V21" s="55" t="str">
        <f>F$35&amp;" "&amp;E$35</f>
        <v> BYE</v>
      </c>
    </row>
    <row r="22" spans="1:22" s="46" customFormat="1" ht="9" customHeight="1">
      <c r="A22" s="48"/>
      <c r="B22" s="50"/>
      <c r="C22" s="50"/>
      <c r="D22" s="51"/>
      <c r="E22" s="50"/>
      <c r="F22" s="50"/>
      <c r="G22" s="52"/>
      <c r="H22" s="50"/>
      <c r="I22" s="59"/>
      <c r="J22" s="40"/>
      <c r="K22" s="40"/>
      <c r="L22" s="40"/>
      <c r="M22" s="63"/>
      <c r="N22" s="60" t="s">
        <v>23</v>
      </c>
      <c r="O22" s="61"/>
      <c r="P22" s="69" t="s">
        <v>44</v>
      </c>
      <c r="Q22" s="70"/>
      <c r="R22" s="71"/>
      <c r="S22" s="72"/>
      <c r="V22" s="55" t="str">
        <f>F$37&amp;" "&amp;E$37</f>
        <v>NIKOLA ERBEZ</v>
      </c>
    </row>
    <row r="23" spans="1:22" s="46" customFormat="1" ht="9" customHeight="1">
      <c r="A23" s="48">
        <v>9</v>
      </c>
      <c r="B23" s="37">
        <f>IF($D23="","",VLOOKUP($D23,'[1]PRIPREMA DECACI GT'!$A$7:$P$22,15))</f>
      </c>
      <c r="C23" s="37">
        <f>IF($D23="","",VLOOKUP($D23,'[1]PRIPREMA DECACI GT'!$A$7:$P$22,16))</f>
      </c>
      <c r="D23" s="56"/>
      <c r="E23" s="37" t="s">
        <v>45</v>
      </c>
      <c r="F23" s="37" t="s">
        <v>41</v>
      </c>
      <c r="G23" s="37"/>
      <c r="H23" s="37" t="s">
        <v>46</v>
      </c>
      <c r="I23" s="39"/>
      <c r="J23" s="40"/>
      <c r="K23" s="40"/>
      <c r="L23" s="40"/>
      <c r="M23" s="63"/>
      <c r="N23" s="40"/>
      <c r="O23" s="65"/>
      <c r="P23" s="40">
        <v>40</v>
      </c>
      <c r="Q23" s="63"/>
      <c r="R23" s="45"/>
      <c r="V23" s="55"/>
    </row>
    <row r="24" spans="1:22" s="46" customFormat="1" ht="9" customHeight="1">
      <c r="A24" s="48"/>
      <c r="B24" s="50"/>
      <c r="C24" s="50"/>
      <c r="D24" s="51"/>
      <c r="E24" s="50"/>
      <c r="F24" s="50"/>
      <c r="G24" s="52"/>
      <c r="H24" s="50"/>
      <c r="I24" s="53"/>
      <c r="J24" s="54" t="s">
        <v>47</v>
      </c>
      <c r="K24" s="54"/>
      <c r="L24" s="40"/>
      <c r="M24" s="63"/>
      <c r="N24" s="63"/>
      <c r="O24" s="65"/>
      <c r="P24" s="43"/>
      <c r="Q24" s="44"/>
      <c r="R24" s="45"/>
      <c r="V24" s="55"/>
    </row>
    <row r="25" spans="1:22" s="46" customFormat="1" ht="9" customHeight="1">
      <c r="A25" s="48">
        <v>10</v>
      </c>
      <c r="B25" s="37">
        <f>IF($D25="","",VLOOKUP($D25,'[1]PRIPREMA DECACI GT'!$A$7:$P$22,15))</f>
      </c>
      <c r="C25" s="37">
        <f>IF($D25="","",VLOOKUP($D25,'[1]PRIPREMA DECACI GT'!$A$7:$P$22,16))</f>
      </c>
      <c r="D25" s="56"/>
      <c r="E25" s="37" t="s">
        <v>48</v>
      </c>
      <c r="F25" s="37" t="s">
        <v>49</v>
      </c>
      <c r="G25" s="37"/>
      <c r="H25" s="37" t="s">
        <v>50</v>
      </c>
      <c r="I25" s="57"/>
      <c r="J25" s="40">
        <v>41</v>
      </c>
      <c r="K25" s="58"/>
      <c r="L25" s="40"/>
      <c r="M25" s="63"/>
      <c r="N25" s="63"/>
      <c r="O25" s="65"/>
      <c r="P25" s="43"/>
      <c r="Q25" s="44"/>
      <c r="R25" s="45"/>
      <c r="V25" s="55"/>
    </row>
    <row r="26" spans="1:22" s="46" customFormat="1" ht="9" customHeight="1">
      <c r="A26" s="48"/>
      <c r="B26" s="49"/>
      <c r="C26" s="50"/>
      <c r="D26" s="51"/>
      <c r="E26" s="50"/>
      <c r="F26" s="50"/>
      <c r="G26" s="52"/>
      <c r="H26" s="50"/>
      <c r="I26" s="59"/>
      <c r="J26" s="60" t="s">
        <v>23</v>
      </c>
      <c r="K26" s="61"/>
      <c r="L26" s="54" t="s">
        <v>51</v>
      </c>
      <c r="M26" s="62"/>
      <c r="N26" s="63"/>
      <c r="O26" s="65"/>
      <c r="P26" s="43"/>
      <c r="Q26" s="44"/>
      <c r="R26" s="45"/>
      <c r="V26" s="55"/>
    </row>
    <row r="27" spans="1:22" s="46" customFormat="1" ht="9" customHeight="1">
      <c r="A27" s="48">
        <v>11</v>
      </c>
      <c r="B27" s="37">
        <f>IF($D27="","",VLOOKUP($D27,'[1]PRIPREMA DECACI GT'!$A$7:$P$22,15))</f>
      </c>
      <c r="C27" s="37">
        <f>IF($D27="","",VLOOKUP($D27,'[1]PRIPREMA DECACI GT'!$A$7:$P$22,16))</f>
      </c>
      <c r="D27" s="56"/>
      <c r="E27" s="37" t="s">
        <v>22</v>
      </c>
      <c r="F27" s="37">
        <f>IF($D27="","",VLOOKUP($D27,'[1]PRIPREMA DECACI GT'!$A$7:$P$22,3))</f>
      </c>
      <c r="G27" s="37"/>
      <c r="H27" s="37">
        <f>IF($D27="","",VLOOKUP($D27,'[1]PRIPREMA DECACI GT'!$A$7:$P$22,4))</f>
      </c>
      <c r="I27" s="39"/>
      <c r="J27" s="40"/>
      <c r="K27" s="64"/>
      <c r="L27" s="40">
        <v>41</v>
      </c>
      <c r="M27" s="65"/>
      <c r="N27" s="63"/>
      <c r="O27" s="65"/>
      <c r="P27" s="43"/>
      <c r="Q27" s="44"/>
      <c r="R27" s="45"/>
      <c r="V27" s="55"/>
    </row>
    <row r="28" spans="1:22" s="46" customFormat="1" ht="9" customHeight="1">
      <c r="A28" s="36"/>
      <c r="B28" s="49"/>
      <c r="C28" s="50"/>
      <c r="D28" s="51"/>
      <c r="E28" s="50"/>
      <c r="F28" s="50"/>
      <c r="G28" s="52"/>
      <c r="H28" s="50"/>
      <c r="I28" s="53"/>
      <c r="J28" s="54" t="s">
        <v>51</v>
      </c>
      <c r="K28" s="66"/>
      <c r="L28" s="40"/>
      <c r="M28" s="65"/>
      <c r="N28" s="63"/>
      <c r="O28" s="65"/>
      <c r="P28" s="43"/>
      <c r="Q28" s="44"/>
      <c r="R28" s="45"/>
      <c r="V28" s="55"/>
    </row>
    <row r="29" spans="1:22" s="46" customFormat="1" ht="9" customHeight="1">
      <c r="A29" s="36">
        <v>12</v>
      </c>
      <c r="B29" s="37">
        <f>IF($D29="","",VLOOKUP($D29,'[1]PRIPREMA DECACI GT'!$A$7:$P$22,15))</f>
      </c>
      <c r="C29" s="37">
        <f>IF($D29="","",VLOOKUP($D29,'[1]PRIPREMA DECACI GT'!$A$7:$P$22,16))</f>
      </c>
      <c r="D29" s="56"/>
      <c r="E29" s="37" t="s">
        <v>52</v>
      </c>
      <c r="F29" s="37" t="s">
        <v>53</v>
      </c>
      <c r="G29" s="37"/>
      <c r="H29" s="37" t="s">
        <v>54</v>
      </c>
      <c r="I29" s="57"/>
      <c r="J29" s="40"/>
      <c r="K29" s="40"/>
      <c r="L29" s="40"/>
      <c r="M29" s="65"/>
      <c r="N29" s="63"/>
      <c r="O29" s="65"/>
      <c r="P29" s="43"/>
      <c r="Q29" s="44"/>
      <c r="R29" s="45"/>
      <c r="V29" s="55"/>
    </row>
    <row r="30" spans="1:22" s="46" customFormat="1" ht="9" customHeight="1">
      <c r="A30" s="48"/>
      <c r="B30" s="49"/>
      <c r="C30" s="50"/>
      <c r="D30" s="51"/>
      <c r="E30" s="50"/>
      <c r="F30" s="50"/>
      <c r="G30" s="52"/>
      <c r="H30" s="50"/>
      <c r="I30" s="59"/>
      <c r="J30" s="40"/>
      <c r="K30" s="40"/>
      <c r="L30" s="60" t="s">
        <v>23</v>
      </c>
      <c r="M30" s="61"/>
      <c r="N30" s="54" t="s">
        <v>55</v>
      </c>
      <c r="O30" s="68"/>
      <c r="P30" s="43"/>
      <c r="Q30" s="44"/>
      <c r="R30" s="45"/>
      <c r="V30" s="55"/>
    </row>
    <row r="31" spans="1:22" s="46" customFormat="1" ht="9" customHeight="1">
      <c r="A31" s="48">
        <v>13</v>
      </c>
      <c r="B31" s="37">
        <f>IF($D31="","",VLOOKUP($D31,'[1]PRIPREMA DECACI GT'!$A$7:$P$22,15))</f>
      </c>
      <c r="C31" s="37">
        <f>IF($D31="","",VLOOKUP($D31,'[1]PRIPREMA DECACI GT'!$A$7:$P$22,16))</f>
      </c>
      <c r="D31" s="56"/>
      <c r="E31" s="37" t="s">
        <v>40</v>
      </c>
      <c r="F31" s="37" t="s">
        <v>38</v>
      </c>
      <c r="G31" s="37"/>
      <c r="H31" s="37" t="s">
        <v>42</v>
      </c>
      <c r="I31" s="39"/>
      <c r="J31" s="40"/>
      <c r="K31" s="40"/>
      <c r="L31" s="40"/>
      <c r="M31" s="65"/>
      <c r="N31" s="40">
        <v>42</v>
      </c>
      <c r="O31" s="63"/>
      <c r="P31" s="43"/>
      <c r="Q31" s="44"/>
      <c r="R31" s="45"/>
      <c r="V31" s="55"/>
    </row>
    <row r="32" spans="1:22" s="46" customFormat="1" ht="9" customHeight="1">
      <c r="A32" s="48"/>
      <c r="B32" s="49"/>
      <c r="C32" s="50"/>
      <c r="D32" s="51"/>
      <c r="E32" s="50"/>
      <c r="F32" s="50"/>
      <c r="G32" s="52"/>
      <c r="H32" s="50"/>
      <c r="I32" s="53"/>
      <c r="J32" s="54" t="s">
        <v>56</v>
      </c>
      <c r="K32" s="54"/>
      <c r="L32" s="40"/>
      <c r="M32" s="65"/>
      <c r="N32" s="63"/>
      <c r="O32" s="63"/>
      <c r="P32" s="43"/>
      <c r="Q32" s="44"/>
      <c r="R32" s="45"/>
      <c r="V32" s="55"/>
    </row>
    <row r="33" spans="1:22" s="46" customFormat="1" ht="9" customHeight="1">
      <c r="A33" s="48">
        <v>14</v>
      </c>
      <c r="B33" s="37">
        <f>IF($D33="","",VLOOKUP($D33,'[1]PRIPREMA DECACI GT'!$A$7:$P$22,15))</f>
      </c>
      <c r="C33" s="37">
        <f>IF($D33="","",VLOOKUP($D33,'[1]PRIPREMA DECACI GT'!$A$7:$P$22,16))</f>
      </c>
      <c r="D33" s="56"/>
      <c r="E33" s="37" t="s">
        <v>57</v>
      </c>
      <c r="F33" s="37" t="s">
        <v>41</v>
      </c>
      <c r="G33" s="37"/>
      <c r="H33" s="37" t="s">
        <v>46</v>
      </c>
      <c r="I33" s="57"/>
      <c r="J33" s="40">
        <v>40</v>
      </c>
      <c r="K33" s="58"/>
      <c r="L33" s="40"/>
      <c r="M33" s="65"/>
      <c r="N33" s="63"/>
      <c r="O33" s="63"/>
      <c r="P33" s="43"/>
      <c r="Q33" s="44"/>
      <c r="R33" s="45"/>
      <c r="V33" s="55"/>
    </row>
    <row r="34" spans="1:22" s="46" customFormat="1" ht="9" customHeight="1">
      <c r="A34" s="48"/>
      <c r="B34" s="49"/>
      <c r="C34" s="50"/>
      <c r="D34" s="51"/>
      <c r="E34" s="50"/>
      <c r="F34" s="50"/>
      <c r="G34" s="52"/>
      <c r="H34" s="50"/>
      <c r="I34" s="59"/>
      <c r="J34" s="60" t="s">
        <v>23</v>
      </c>
      <c r="K34" s="61"/>
      <c r="L34" s="54" t="s">
        <v>55</v>
      </c>
      <c r="M34" s="68"/>
      <c r="N34" s="63"/>
      <c r="O34" s="63"/>
      <c r="P34" s="43"/>
      <c r="Q34" s="44"/>
      <c r="R34" s="45"/>
      <c r="V34" s="55"/>
    </row>
    <row r="35" spans="1:22" s="46" customFormat="1" ht="9" customHeight="1">
      <c r="A35" s="48">
        <v>15</v>
      </c>
      <c r="B35" s="37">
        <f>IF($D35="","",VLOOKUP($D35,'[1]PRIPREMA DECACI GT'!$A$7:$P$22,15))</f>
      </c>
      <c r="C35" s="37">
        <f>IF($D35="","",VLOOKUP($D35,'[1]PRIPREMA DECACI GT'!$A$7:$P$22,16))</f>
      </c>
      <c r="D35" s="56"/>
      <c r="E35" s="37" t="s">
        <v>22</v>
      </c>
      <c r="F35" s="37">
        <f>IF($D35="","",VLOOKUP($D35,'[1]PRIPREMA DECACI GT'!$A$7:$P$22,3))</f>
      </c>
      <c r="G35" s="37"/>
      <c r="H35" s="37">
        <f>IF($D35="","",VLOOKUP($D35,'[1]PRIPREMA DECACI GT'!$A$7:$P$22,4))</f>
      </c>
      <c r="I35" s="39"/>
      <c r="J35" s="40"/>
      <c r="K35" s="64"/>
      <c r="L35" s="40">
        <v>41</v>
      </c>
      <c r="M35" s="63"/>
      <c r="N35" s="63"/>
      <c r="O35" s="63"/>
      <c r="P35" s="43"/>
      <c r="Q35" s="44"/>
      <c r="R35" s="45"/>
      <c r="V35" s="55"/>
    </row>
    <row r="36" spans="1:22" s="46" customFormat="1" ht="9" customHeight="1">
      <c r="A36" s="48"/>
      <c r="B36" s="49"/>
      <c r="C36" s="50"/>
      <c r="D36" s="51"/>
      <c r="E36" s="50"/>
      <c r="F36" s="50"/>
      <c r="G36" s="52"/>
      <c r="H36" s="50"/>
      <c r="I36" s="53"/>
      <c r="J36" s="54" t="s">
        <v>55</v>
      </c>
      <c r="K36" s="66"/>
      <c r="L36" s="40"/>
      <c r="M36" s="63"/>
      <c r="N36" s="63"/>
      <c r="O36" s="63"/>
      <c r="P36" s="43"/>
      <c r="Q36" s="44"/>
      <c r="R36" s="45"/>
      <c r="V36" s="55"/>
    </row>
    <row r="37" spans="1:22" s="46" customFormat="1" ht="9" customHeight="1">
      <c r="A37" s="36">
        <v>16</v>
      </c>
      <c r="B37" s="37">
        <f>IF($D37="","",VLOOKUP($D37,'[1]PRIPREMA DECACI GT'!$A$7:$P$22,15))</f>
      </c>
      <c r="C37" s="37">
        <f>IF($D37="","",VLOOKUP($D37,'[1]PRIPREMA DECACI GT'!$A$7:$P$22,16))</f>
      </c>
      <c r="D37" s="56"/>
      <c r="E37" s="37" t="s">
        <v>58</v>
      </c>
      <c r="F37" s="37" t="s">
        <v>59</v>
      </c>
      <c r="G37" s="37"/>
      <c r="H37" s="37" t="s">
        <v>60</v>
      </c>
      <c r="I37" s="57"/>
      <c r="J37" s="40"/>
      <c r="K37" s="40"/>
      <c r="L37" s="40"/>
      <c r="M37" s="63"/>
      <c r="N37" s="63"/>
      <c r="O37" s="63"/>
      <c r="P37" s="43"/>
      <c r="Q37" s="44"/>
      <c r="R37" s="45"/>
      <c r="V37" s="55"/>
    </row>
    <row r="38" spans="1:22" s="46" customFormat="1" ht="9" customHeight="1" thickBot="1">
      <c r="A38" s="73"/>
      <c r="B38" s="74"/>
      <c r="C38" s="74"/>
      <c r="D38" s="74"/>
      <c r="E38" s="75"/>
      <c r="F38" s="75"/>
      <c r="G38" s="76"/>
      <c r="H38" s="40"/>
      <c r="I38" s="59"/>
      <c r="J38" s="40"/>
      <c r="K38" s="40"/>
      <c r="L38" s="40"/>
      <c r="M38" s="63"/>
      <c r="N38" s="63"/>
      <c r="O38" s="63"/>
      <c r="P38" s="43"/>
      <c r="Q38" s="44"/>
      <c r="R38" s="45"/>
      <c r="V38" s="67"/>
    </row>
    <row r="39" spans="1:18" s="46" customFormat="1" ht="9" customHeight="1">
      <c r="A39" s="77"/>
      <c r="B39" s="78"/>
      <c r="C39" s="78"/>
      <c r="D39" s="74"/>
      <c r="E39" s="78"/>
      <c r="F39" s="78"/>
      <c r="G39" s="78"/>
      <c r="H39" s="78"/>
      <c r="I39" s="74"/>
      <c r="J39" s="78"/>
      <c r="K39" s="78"/>
      <c r="L39" s="78"/>
      <c r="M39" s="79"/>
      <c r="N39" s="79"/>
      <c r="O39" s="79"/>
      <c r="P39" s="43"/>
      <c r="Q39" s="44"/>
      <c r="R39" s="45"/>
    </row>
    <row r="40" spans="1:18" s="46" customFormat="1" ht="9" customHeight="1">
      <c r="A40" s="73"/>
      <c r="B40" s="74"/>
      <c r="C40" s="74"/>
      <c r="D40" s="74"/>
      <c r="E40" s="78"/>
      <c r="F40" s="78"/>
      <c r="H40" s="80"/>
      <c r="I40" s="74"/>
      <c r="J40" s="78"/>
      <c r="K40" s="78"/>
      <c r="L40" s="78"/>
      <c r="M40" s="79"/>
      <c r="N40" s="79"/>
      <c r="O40" s="79"/>
      <c r="P40" s="43"/>
      <c r="Q40" s="44"/>
      <c r="R40" s="45"/>
    </row>
    <row r="41" spans="1:18" s="46" customFormat="1" ht="9" customHeight="1">
      <c r="A41" s="73"/>
      <c r="B41" s="78"/>
      <c r="C41" s="78"/>
      <c r="D41" s="74"/>
      <c r="E41" s="78"/>
      <c r="F41" s="78"/>
      <c r="G41" s="78"/>
      <c r="H41" s="78"/>
      <c r="I41" s="74"/>
      <c r="J41" s="78"/>
      <c r="K41" s="81"/>
      <c r="L41" s="78"/>
      <c r="M41" s="79"/>
      <c r="N41" s="79"/>
      <c r="O41" s="79"/>
      <c r="P41" s="43"/>
      <c r="Q41" s="44"/>
      <c r="R41" s="45"/>
    </row>
    <row r="42" spans="1:18" s="46" customFormat="1" ht="9" customHeight="1">
      <c r="A42" s="73"/>
      <c r="B42" s="74"/>
      <c r="C42" s="74"/>
      <c r="D42" s="74"/>
      <c r="E42" s="78"/>
      <c r="F42" s="78"/>
      <c r="H42" s="78"/>
      <c r="I42" s="74"/>
      <c r="J42" s="80"/>
      <c r="K42" s="74"/>
      <c r="L42" s="78"/>
      <c r="M42" s="79"/>
      <c r="N42" s="79"/>
      <c r="O42" s="79"/>
      <c r="P42" s="43"/>
      <c r="Q42" s="44"/>
      <c r="R42" s="45"/>
    </row>
    <row r="43" spans="1:18" s="46" customFormat="1" ht="9" customHeight="1">
      <c r="A43" s="73"/>
      <c r="B43" s="78"/>
      <c r="C43" s="78"/>
      <c r="D43" s="74"/>
      <c r="E43" s="78"/>
      <c r="F43" s="78"/>
      <c r="G43" s="78"/>
      <c r="H43" s="78"/>
      <c r="I43" s="74"/>
      <c r="J43" s="78"/>
      <c r="K43" s="78"/>
      <c r="L43" s="78"/>
      <c r="M43" s="79"/>
      <c r="N43" s="79"/>
      <c r="O43" s="79"/>
      <c r="P43" s="43"/>
      <c r="Q43" s="44"/>
      <c r="R43" s="82"/>
    </row>
    <row r="44" spans="1:18" s="46" customFormat="1" ht="9" customHeight="1">
      <c r="A44" s="73"/>
      <c r="B44" s="74"/>
      <c r="C44" s="74"/>
      <c r="D44" s="74"/>
      <c r="E44" s="78"/>
      <c r="F44" s="78"/>
      <c r="H44" s="80"/>
      <c r="I44" s="74"/>
      <c r="J44" s="78"/>
      <c r="K44" s="78"/>
      <c r="L44" s="78"/>
      <c r="M44" s="79"/>
      <c r="N44" s="79"/>
      <c r="O44" s="79"/>
      <c r="P44" s="43"/>
      <c r="Q44" s="44"/>
      <c r="R44" s="45"/>
    </row>
    <row r="45" spans="1:18" s="46" customFormat="1" ht="9" customHeight="1">
      <c r="A45" s="73"/>
      <c r="B45" s="78"/>
      <c r="C45" s="78"/>
      <c r="D45" s="74"/>
      <c r="E45" s="78"/>
      <c r="F45" s="78"/>
      <c r="G45" s="78"/>
      <c r="H45" s="78"/>
      <c r="I45" s="74"/>
      <c r="J45" s="78"/>
      <c r="K45" s="78"/>
      <c r="L45" s="78"/>
      <c r="M45" s="79"/>
      <c r="N45" s="79"/>
      <c r="O45" s="79"/>
      <c r="P45" s="43"/>
      <c r="Q45" s="44"/>
      <c r="R45" s="45"/>
    </row>
    <row r="46" spans="1:18" s="46" customFormat="1" ht="9" customHeight="1">
      <c r="A46" s="73"/>
      <c r="B46" s="74"/>
      <c r="C46" s="74"/>
      <c r="D46" s="74"/>
      <c r="E46" s="78"/>
      <c r="F46" s="78"/>
      <c r="H46" s="78"/>
      <c r="I46" s="74"/>
      <c r="J46" s="78"/>
      <c r="K46" s="78"/>
      <c r="L46" s="80"/>
      <c r="M46" s="74"/>
      <c r="N46" s="78"/>
      <c r="O46" s="79"/>
      <c r="P46" s="43"/>
      <c r="Q46" s="44"/>
      <c r="R46" s="45"/>
    </row>
    <row r="47" spans="1:18" s="46" customFormat="1" ht="9" customHeight="1">
      <c r="A47" s="73"/>
      <c r="B47" s="78"/>
      <c r="C47" s="78"/>
      <c r="D47" s="74"/>
      <c r="E47" s="78"/>
      <c r="F47" s="78"/>
      <c r="G47" s="78"/>
      <c r="H47" s="78"/>
      <c r="I47" s="74"/>
      <c r="J47" s="78"/>
      <c r="K47" s="78"/>
      <c r="L47" s="78"/>
      <c r="M47" s="79"/>
      <c r="N47" s="78"/>
      <c r="O47" s="79"/>
      <c r="P47" s="43"/>
      <c r="Q47" s="44"/>
      <c r="R47" s="45"/>
    </row>
    <row r="48" spans="1:18" s="46" customFormat="1" ht="9" customHeight="1">
      <c r="A48" s="73"/>
      <c r="B48" s="74"/>
      <c r="C48" s="74"/>
      <c r="D48" s="74"/>
      <c r="E48" s="78"/>
      <c r="F48" s="78"/>
      <c r="H48" s="80"/>
      <c r="I48" s="74"/>
      <c r="J48" s="78"/>
      <c r="K48" s="78"/>
      <c r="L48" s="78"/>
      <c r="M48" s="79"/>
      <c r="N48" s="79"/>
      <c r="O48" s="79"/>
      <c r="P48" s="43"/>
      <c r="Q48" s="44"/>
      <c r="R48" s="45"/>
    </row>
    <row r="49" spans="1:18" s="46" customFormat="1" ht="9" customHeight="1">
      <c r="A49" s="73"/>
      <c r="B49" s="78"/>
      <c r="C49" s="78"/>
      <c r="D49" s="74"/>
      <c r="E49" s="78"/>
      <c r="F49" s="78"/>
      <c r="G49" s="78"/>
      <c r="H49" s="78"/>
      <c r="I49" s="74"/>
      <c r="J49" s="78"/>
      <c r="K49" s="81"/>
      <c r="L49" s="78"/>
      <c r="M49" s="79"/>
      <c r="N49" s="79"/>
      <c r="O49" s="79"/>
      <c r="P49" s="43"/>
      <c r="Q49" s="44"/>
      <c r="R49" s="45"/>
    </row>
    <row r="50" spans="1:18" s="46" customFormat="1" ht="9" customHeight="1">
      <c r="A50" s="73"/>
      <c r="B50" s="74"/>
      <c r="C50" s="74"/>
      <c r="D50" s="74"/>
      <c r="E50" s="78"/>
      <c r="F50" s="78"/>
      <c r="H50" s="78"/>
      <c r="I50" s="74"/>
      <c r="J50" s="80"/>
      <c r="K50" s="74"/>
      <c r="L50" s="78"/>
      <c r="M50" s="79"/>
      <c r="N50" s="79"/>
      <c r="O50" s="79"/>
      <c r="P50" s="43"/>
      <c r="Q50" s="44"/>
      <c r="R50" s="45"/>
    </row>
    <row r="51" spans="1:18" s="46" customFormat="1" ht="9" customHeight="1">
      <c r="A51" s="73"/>
      <c r="B51" s="78"/>
      <c r="C51" s="78"/>
      <c r="D51" s="74"/>
      <c r="E51" s="78"/>
      <c r="F51" s="78"/>
      <c r="G51" s="78"/>
      <c r="H51" s="78"/>
      <c r="I51" s="74"/>
      <c r="J51" s="78"/>
      <c r="K51" s="78"/>
      <c r="L51" s="78"/>
      <c r="M51" s="79"/>
      <c r="N51" s="79"/>
      <c r="O51" s="79"/>
      <c r="P51" s="43"/>
      <c r="Q51" s="44"/>
      <c r="R51" s="45"/>
    </row>
    <row r="52" spans="1:18" s="46" customFormat="1" ht="9" customHeight="1">
      <c r="A52" s="73"/>
      <c r="B52" s="74"/>
      <c r="C52" s="74"/>
      <c r="D52" s="74"/>
      <c r="E52" s="78"/>
      <c r="F52" s="78"/>
      <c r="H52" s="80"/>
      <c r="I52" s="74"/>
      <c r="J52" s="78"/>
      <c r="K52" s="78"/>
      <c r="L52" s="78"/>
      <c r="M52" s="79"/>
      <c r="N52" s="79"/>
      <c r="O52" s="79"/>
      <c r="P52" s="43"/>
      <c r="Q52" s="44"/>
      <c r="R52" s="45"/>
    </row>
    <row r="53" spans="1:18" s="46" customFormat="1" ht="9" customHeight="1">
      <c r="A53" s="77"/>
      <c r="B53" s="78"/>
      <c r="C53" s="78"/>
      <c r="D53" s="74"/>
      <c r="E53" s="78"/>
      <c r="F53" s="78"/>
      <c r="G53" s="78"/>
      <c r="H53" s="78"/>
      <c r="I53" s="74"/>
      <c r="J53" s="78"/>
      <c r="K53" s="78"/>
      <c r="L53" s="78"/>
      <c r="M53" s="78"/>
      <c r="N53" s="41"/>
      <c r="O53" s="41"/>
      <c r="P53" s="43"/>
      <c r="Q53" s="44"/>
      <c r="R53" s="45"/>
    </row>
    <row r="54" spans="1:18" s="46" customFormat="1" ht="9" customHeight="1">
      <c r="A54" s="73"/>
      <c r="B54" s="74"/>
      <c r="C54" s="74"/>
      <c r="D54" s="74"/>
      <c r="E54" s="75"/>
      <c r="F54" s="75"/>
      <c r="G54" s="76"/>
      <c r="H54" s="40"/>
      <c r="I54" s="59"/>
      <c r="J54" s="40"/>
      <c r="K54" s="40"/>
      <c r="L54" s="40"/>
      <c r="M54" s="63"/>
      <c r="N54" s="63"/>
      <c r="O54" s="63"/>
      <c r="P54" s="43"/>
      <c r="Q54" s="44"/>
      <c r="R54" s="45"/>
    </row>
    <row r="55" spans="1:18" s="46" customFormat="1" ht="9" customHeight="1">
      <c r="A55" s="77"/>
      <c r="B55" s="78"/>
      <c r="C55" s="78"/>
      <c r="D55" s="74"/>
      <c r="E55" s="78"/>
      <c r="F55" s="78"/>
      <c r="G55" s="78"/>
      <c r="H55" s="78"/>
      <c r="I55" s="74"/>
      <c r="J55" s="78"/>
      <c r="K55" s="78"/>
      <c r="L55" s="78"/>
      <c r="M55" s="79"/>
      <c r="N55" s="79"/>
      <c r="O55" s="79"/>
      <c r="P55" s="43"/>
      <c r="Q55" s="44"/>
      <c r="R55" s="45"/>
    </row>
    <row r="56" spans="1:18" s="46" customFormat="1" ht="9" customHeight="1">
      <c r="A56" s="73"/>
      <c r="B56" s="74"/>
      <c r="C56" s="74"/>
      <c r="D56" s="74"/>
      <c r="E56" s="78"/>
      <c r="F56" s="78"/>
      <c r="H56" s="80"/>
      <c r="I56" s="74"/>
      <c r="J56" s="78"/>
      <c r="K56" s="78"/>
      <c r="L56" s="78"/>
      <c r="M56" s="79"/>
      <c r="N56" s="79"/>
      <c r="O56" s="79"/>
      <c r="P56" s="43"/>
      <c r="Q56" s="44"/>
      <c r="R56" s="45"/>
    </row>
    <row r="57" spans="1:18" s="46" customFormat="1" ht="9" customHeight="1">
      <c r="A57" s="73"/>
      <c r="B57" s="78"/>
      <c r="C57" s="78"/>
      <c r="D57" s="74"/>
      <c r="E57" s="78"/>
      <c r="F57" s="78"/>
      <c r="G57" s="78"/>
      <c r="H57" s="78"/>
      <c r="I57" s="74"/>
      <c r="J57" s="78"/>
      <c r="K57" s="81"/>
      <c r="L57" s="78"/>
      <c r="M57" s="79"/>
      <c r="N57" s="79"/>
      <c r="O57" s="79"/>
      <c r="P57" s="43"/>
      <c r="Q57" s="44"/>
      <c r="R57" s="45"/>
    </row>
    <row r="58" spans="1:18" s="46" customFormat="1" ht="9" customHeight="1">
      <c r="A58" s="73"/>
      <c r="B58" s="74"/>
      <c r="C58" s="74"/>
      <c r="D58" s="74"/>
      <c r="E58" s="78"/>
      <c r="F58" s="78"/>
      <c r="H58" s="78"/>
      <c r="I58" s="74"/>
      <c r="J58" s="80"/>
      <c r="K58" s="74"/>
      <c r="L58" s="78"/>
      <c r="M58" s="79"/>
      <c r="N58" s="79"/>
      <c r="O58" s="79"/>
      <c r="P58" s="43"/>
      <c r="Q58" s="44"/>
      <c r="R58" s="45"/>
    </row>
    <row r="59" spans="1:18" s="46" customFormat="1" ht="9" customHeight="1">
      <c r="A59" s="73"/>
      <c r="B59" s="78"/>
      <c r="C59" s="78"/>
      <c r="D59" s="74"/>
      <c r="E59" s="78"/>
      <c r="F59" s="78"/>
      <c r="G59" s="78"/>
      <c r="H59" s="78"/>
      <c r="I59" s="74"/>
      <c r="J59" s="78"/>
      <c r="K59" s="78"/>
      <c r="L59" s="78"/>
      <c r="M59" s="79"/>
      <c r="N59" s="79"/>
      <c r="O59" s="79"/>
      <c r="P59" s="43"/>
      <c r="Q59" s="44"/>
      <c r="R59" s="82"/>
    </row>
    <row r="60" spans="1:18" s="46" customFormat="1" ht="9" customHeight="1">
      <c r="A60" s="73"/>
      <c r="B60" s="74"/>
      <c r="C60" s="74"/>
      <c r="D60" s="74"/>
      <c r="E60" s="78"/>
      <c r="F60" s="78"/>
      <c r="H60" s="80"/>
      <c r="I60" s="74"/>
      <c r="J60" s="78"/>
      <c r="K60" s="78"/>
      <c r="L60" s="78"/>
      <c r="M60" s="79"/>
      <c r="N60" s="79"/>
      <c r="O60" s="79"/>
      <c r="P60" s="43"/>
      <c r="Q60" s="44"/>
      <c r="R60" s="45"/>
    </row>
    <row r="61" spans="1:18" s="46" customFormat="1" ht="9" customHeight="1">
      <c r="A61" s="73"/>
      <c r="B61" s="78"/>
      <c r="C61" s="78"/>
      <c r="D61" s="74"/>
      <c r="E61" s="78"/>
      <c r="F61" s="78"/>
      <c r="G61" s="78"/>
      <c r="H61" s="78"/>
      <c r="I61" s="74"/>
      <c r="J61" s="78"/>
      <c r="K61" s="78"/>
      <c r="L61" s="78"/>
      <c r="M61" s="79"/>
      <c r="N61" s="79"/>
      <c r="O61" s="79"/>
      <c r="P61" s="43"/>
      <c r="Q61" s="44"/>
      <c r="R61" s="45"/>
    </row>
    <row r="62" spans="1:18" s="46" customFormat="1" ht="9" customHeight="1">
      <c r="A62" s="73"/>
      <c r="B62" s="74"/>
      <c r="C62" s="74"/>
      <c r="D62" s="74"/>
      <c r="E62" s="78"/>
      <c r="F62" s="78"/>
      <c r="H62" s="78"/>
      <c r="I62" s="74"/>
      <c r="J62" s="78"/>
      <c r="K62" s="78"/>
      <c r="L62" s="80"/>
      <c r="M62" s="74"/>
      <c r="N62" s="78"/>
      <c r="O62" s="79"/>
      <c r="P62" s="43"/>
      <c r="Q62" s="44"/>
      <c r="R62" s="45"/>
    </row>
    <row r="63" spans="1:18" s="46" customFormat="1" ht="9" customHeight="1">
      <c r="A63" s="73"/>
      <c r="B63" s="78"/>
      <c r="C63" s="78"/>
      <c r="D63" s="74"/>
      <c r="E63" s="78"/>
      <c r="F63" s="78"/>
      <c r="G63" s="78"/>
      <c r="H63" s="78"/>
      <c r="I63" s="74"/>
      <c r="J63" s="78"/>
      <c r="K63" s="78"/>
      <c r="L63" s="78"/>
      <c r="M63" s="79"/>
      <c r="N63" s="78"/>
      <c r="O63" s="79"/>
      <c r="P63" s="43"/>
      <c r="Q63" s="44"/>
      <c r="R63" s="45"/>
    </row>
    <row r="64" spans="1:18" s="46" customFormat="1" ht="9" customHeight="1">
      <c r="A64" s="73"/>
      <c r="B64" s="74"/>
      <c r="C64" s="74"/>
      <c r="D64" s="74"/>
      <c r="E64" s="78"/>
      <c r="F64" s="78"/>
      <c r="H64" s="80"/>
      <c r="I64" s="74"/>
      <c r="J64" s="78"/>
      <c r="K64" s="78"/>
      <c r="L64" s="78"/>
      <c r="M64" s="79"/>
      <c r="N64" s="79"/>
      <c r="O64" s="79"/>
      <c r="P64" s="43"/>
      <c r="Q64" s="44"/>
      <c r="R64" s="45"/>
    </row>
    <row r="65" spans="1:18" s="46" customFormat="1" ht="9" customHeight="1">
      <c r="A65" s="73"/>
      <c r="B65" s="78"/>
      <c r="C65" s="78"/>
      <c r="D65" s="74"/>
      <c r="E65" s="78"/>
      <c r="F65" s="78"/>
      <c r="G65" s="78"/>
      <c r="H65" s="78"/>
      <c r="I65" s="74"/>
      <c r="J65" s="78"/>
      <c r="K65" s="81"/>
      <c r="L65" s="78"/>
      <c r="M65" s="79"/>
      <c r="N65" s="79"/>
      <c r="O65" s="79"/>
      <c r="P65" s="43"/>
      <c r="Q65" s="44"/>
      <c r="R65" s="45"/>
    </row>
    <row r="66" spans="1:18" s="46" customFormat="1" ht="9" customHeight="1">
      <c r="A66" s="73"/>
      <c r="B66" s="74"/>
      <c r="C66" s="74"/>
      <c r="D66" s="74"/>
      <c r="E66" s="78"/>
      <c r="F66" s="78"/>
      <c r="H66" s="78"/>
      <c r="I66" s="74"/>
      <c r="J66" s="80"/>
      <c r="K66" s="74"/>
      <c r="L66" s="78"/>
      <c r="M66" s="79"/>
      <c r="N66" s="79"/>
      <c r="O66" s="79"/>
      <c r="P66" s="43"/>
      <c r="Q66" s="44"/>
      <c r="R66" s="45"/>
    </row>
    <row r="67" spans="1:18" s="46" customFormat="1" ht="9" customHeight="1">
      <c r="A67" s="73"/>
      <c r="B67" s="78"/>
      <c r="C67" s="78"/>
      <c r="D67" s="74"/>
      <c r="E67" s="78"/>
      <c r="F67" s="78"/>
      <c r="G67" s="78"/>
      <c r="H67" s="78"/>
      <c r="I67" s="74"/>
      <c r="J67" s="78"/>
      <c r="K67" s="78"/>
      <c r="L67" s="78"/>
      <c r="M67" s="79"/>
      <c r="N67" s="79"/>
      <c r="O67" s="79"/>
      <c r="P67" s="43"/>
      <c r="Q67" s="44"/>
      <c r="R67" s="45"/>
    </row>
    <row r="68" spans="1:18" s="46" customFormat="1" ht="9" customHeight="1">
      <c r="A68" s="73"/>
      <c r="B68" s="74"/>
      <c r="C68" s="74"/>
      <c r="D68" s="74"/>
      <c r="E68" s="78"/>
      <c r="F68" s="78"/>
      <c r="H68" s="80"/>
      <c r="I68" s="74"/>
      <c r="J68" s="78"/>
      <c r="K68" s="78"/>
      <c r="L68" s="78"/>
      <c r="M68" s="79"/>
      <c r="N68" s="79"/>
      <c r="O68" s="79"/>
      <c r="P68" s="43"/>
      <c r="Q68" s="44"/>
      <c r="R68" s="45"/>
    </row>
    <row r="69" spans="1:18" s="46" customFormat="1" ht="9" customHeight="1">
      <c r="A69" s="77"/>
      <c r="B69" s="78"/>
      <c r="C69" s="78"/>
      <c r="D69" s="74"/>
      <c r="E69" s="78"/>
      <c r="F69" s="78"/>
      <c r="G69" s="78"/>
      <c r="H69" s="78"/>
      <c r="I69" s="74"/>
      <c r="J69" s="78"/>
      <c r="K69" s="78"/>
      <c r="L69" s="78"/>
      <c r="M69" s="78"/>
      <c r="N69" s="41"/>
      <c r="O69" s="41"/>
      <c r="P69" s="43"/>
      <c r="Q69" s="44"/>
      <c r="R69" s="45"/>
    </row>
    <row r="70" spans="1:18" s="89" customFormat="1" ht="6.75" customHeight="1">
      <c r="A70" s="83"/>
      <c r="B70" s="83"/>
      <c r="C70" s="83"/>
      <c r="D70" s="83"/>
      <c r="E70" s="84"/>
      <c r="F70" s="84"/>
      <c r="G70" s="84"/>
      <c r="H70" s="84"/>
      <c r="I70" s="85"/>
      <c r="J70" s="86"/>
      <c r="K70" s="87"/>
      <c r="L70" s="86"/>
      <c r="M70" s="87"/>
      <c r="N70" s="86"/>
      <c r="O70" s="87"/>
      <c r="P70" s="86"/>
      <c r="Q70" s="87"/>
      <c r="R70" s="88"/>
    </row>
    <row r="71" spans="1:17" s="102" customFormat="1" ht="10.5" customHeight="1">
      <c r="A71" s="90" t="s">
        <v>61</v>
      </c>
      <c r="B71" s="91"/>
      <c r="C71" s="92"/>
      <c r="D71" s="93" t="s">
        <v>62</v>
      </c>
      <c r="E71" s="94" t="s">
        <v>63</v>
      </c>
      <c r="F71" s="93"/>
      <c r="G71" s="95"/>
      <c r="H71" s="96"/>
      <c r="I71" s="93" t="s">
        <v>62</v>
      </c>
      <c r="J71" s="94" t="s">
        <v>64</v>
      </c>
      <c r="K71" s="97"/>
      <c r="L71" s="94" t="s">
        <v>65</v>
      </c>
      <c r="M71" s="98"/>
      <c r="N71" s="99" t="s">
        <v>66</v>
      </c>
      <c r="O71" s="99"/>
      <c r="P71" s="100"/>
      <c r="Q71" s="101"/>
    </row>
    <row r="72" spans="1:17" s="102" customFormat="1" ht="9" customHeight="1">
      <c r="A72" s="103" t="s">
        <v>67</v>
      </c>
      <c r="B72" s="104"/>
      <c r="C72" s="105"/>
      <c r="D72" s="106">
        <v>1</v>
      </c>
      <c r="E72" s="107"/>
      <c r="F72" s="107"/>
      <c r="G72" s="108"/>
      <c r="H72" s="109"/>
      <c r="I72" s="110" t="s">
        <v>68</v>
      </c>
      <c r="J72" s="104"/>
      <c r="K72" s="111"/>
      <c r="L72" s="104"/>
      <c r="M72" s="112"/>
      <c r="N72" s="113" t="s">
        <v>69</v>
      </c>
      <c r="O72" s="114"/>
      <c r="P72" s="114"/>
      <c r="Q72" s="115"/>
    </row>
    <row r="73" spans="1:17" s="102" customFormat="1" ht="9" customHeight="1">
      <c r="A73" s="103" t="s">
        <v>70</v>
      </c>
      <c r="B73" s="104"/>
      <c r="C73" s="116">
        <f>'[1]PRIPREMA DECACI GT'!H7</f>
        <v>0</v>
      </c>
      <c r="D73" s="106">
        <v>2</v>
      </c>
      <c r="E73" s="107"/>
      <c r="F73" s="107"/>
      <c r="G73" s="108"/>
      <c r="H73" s="109"/>
      <c r="I73" s="110" t="s">
        <v>71</v>
      </c>
      <c r="J73" s="104"/>
      <c r="K73" s="111"/>
      <c r="L73" s="104"/>
      <c r="M73" s="112"/>
      <c r="N73" s="117" t="s">
        <v>72</v>
      </c>
      <c r="O73" s="118"/>
      <c r="P73" s="118"/>
      <c r="Q73" s="119"/>
    </row>
    <row r="74" spans="1:17" s="102" customFormat="1" ht="9" customHeight="1">
      <c r="A74" s="120" t="s">
        <v>73</v>
      </c>
      <c r="B74" s="121"/>
      <c r="C74" s="122">
        <f>IF('[1]PRIPREMA DECACI GT'!O22="DA",'[1]PRIPREMA DECACI GT'!H22,IF('[1]PRIPREMA DECACI GT'!O21="DA",'[1]PRIPREMA DECACI GT'!H21,IF('[1]PRIPREMA DECACI GT'!O20="DA",'[1]PRIPREMA DECACI GT'!#REF!,IF('[1]PRIPREMA DECACI GT'!O19="DA",'[1]PRIPREMA DECACI GT'!#REF!,IF('[1]PRIPREMA DECACI GT'!O18="DA",'[1]PRIPREMA DECACI GT'!#REF!,"/")))))</f>
        <v>0</v>
      </c>
      <c r="D74" s="106">
        <v>3</v>
      </c>
      <c r="E74" s="107"/>
      <c r="F74" s="107"/>
      <c r="G74" s="108"/>
      <c r="H74" s="109"/>
      <c r="I74" s="110" t="s">
        <v>74</v>
      </c>
      <c r="J74" s="104"/>
      <c r="K74" s="111"/>
      <c r="L74" s="104"/>
      <c r="M74" s="112"/>
      <c r="N74" s="113" t="s">
        <v>75</v>
      </c>
      <c r="O74" s="114"/>
      <c r="P74" s="114"/>
      <c r="Q74" s="115"/>
    </row>
    <row r="75" spans="1:17" s="102" customFormat="1" ht="9" customHeight="1">
      <c r="A75" s="123"/>
      <c r="B75" s="24"/>
      <c r="C75" s="124"/>
      <c r="D75" s="106">
        <v>4</v>
      </c>
      <c r="E75" s="107"/>
      <c r="F75" s="107"/>
      <c r="G75" s="108"/>
      <c r="H75" s="109"/>
      <c r="I75" s="110" t="s">
        <v>76</v>
      </c>
      <c r="J75" s="104"/>
      <c r="K75" s="111"/>
      <c r="L75" s="104"/>
      <c r="M75" s="112"/>
      <c r="N75" s="125" t="s">
        <v>77</v>
      </c>
      <c r="O75" s="111"/>
      <c r="P75" s="104"/>
      <c r="Q75" s="112"/>
    </row>
    <row r="76" spans="1:17" s="102" customFormat="1" ht="9" customHeight="1">
      <c r="A76" s="126" t="s">
        <v>78</v>
      </c>
      <c r="B76" s="127"/>
      <c r="C76" s="128"/>
      <c r="D76" s="129"/>
      <c r="E76" s="130"/>
      <c r="F76" s="131"/>
      <c r="G76" s="130"/>
      <c r="H76" s="109"/>
      <c r="I76" s="110" t="s">
        <v>79</v>
      </c>
      <c r="J76" s="104"/>
      <c r="K76" s="111"/>
      <c r="L76" s="104"/>
      <c r="M76" s="112"/>
      <c r="N76" s="121" t="s">
        <v>80</v>
      </c>
      <c r="O76" s="132"/>
      <c r="P76" s="121"/>
      <c r="Q76" s="119"/>
    </row>
    <row r="77" spans="1:17" s="102" customFormat="1" ht="9" customHeight="1">
      <c r="A77" s="103" t="s">
        <v>67</v>
      </c>
      <c r="B77" s="104"/>
      <c r="C77" s="105"/>
      <c r="D77" s="129"/>
      <c r="E77" s="130"/>
      <c r="F77" s="131"/>
      <c r="G77" s="130"/>
      <c r="H77" s="109"/>
      <c r="I77" s="110" t="s">
        <v>81</v>
      </c>
      <c r="J77" s="104"/>
      <c r="K77" s="111"/>
      <c r="L77" s="104"/>
      <c r="M77" s="112"/>
      <c r="N77" s="113" t="s">
        <v>82</v>
      </c>
      <c r="O77" s="114"/>
      <c r="P77" s="114"/>
      <c r="Q77" s="115"/>
    </row>
    <row r="78" spans="1:17" s="102" customFormat="1" ht="9" customHeight="1">
      <c r="A78" s="103" t="s">
        <v>83</v>
      </c>
      <c r="B78" s="104"/>
      <c r="C78" s="133">
        <f>'[1]PRIPREMA DECACI GT'!H7</f>
        <v>0</v>
      </c>
      <c r="D78" s="129"/>
      <c r="E78" s="130"/>
      <c r="F78" s="131"/>
      <c r="G78" s="130"/>
      <c r="H78" s="109"/>
      <c r="I78" s="110" t="s">
        <v>84</v>
      </c>
      <c r="J78" s="104"/>
      <c r="K78" s="111"/>
      <c r="L78" s="104"/>
      <c r="M78" s="112"/>
      <c r="N78" s="104"/>
      <c r="O78" s="111"/>
      <c r="P78" s="104"/>
      <c r="Q78" s="112"/>
    </row>
    <row r="79" spans="1:17" s="102" customFormat="1" ht="9" customHeight="1">
      <c r="A79" s="120" t="s">
        <v>85</v>
      </c>
      <c r="B79" s="121"/>
      <c r="C79" s="134"/>
      <c r="D79" s="135"/>
      <c r="E79" s="136"/>
      <c r="F79" s="137"/>
      <c r="G79" s="136"/>
      <c r="H79" s="138"/>
      <c r="I79" s="139" t="s">
        <v>86</v>
      </c>
      <c r="J79" s="121"/>
      <c r="K79" s="132"/>
      <c r="L79" s="121"/>
      <c r="M79" s="119"/>
      <c r="N79" s="121" t="str">
        <f>Q4</f>
        <v>Miloš Stojković</v>
      </c>
      <c r="O79" s="132"/>
      <c r="P79" s="121"/>
      <c r="Q79" s="140">
        <f>MIN(4,'[1]PRIPREMA DECACI GT'!R5)</f>
        <v>0</v>
      </c>
    </row>
    <row r="80" ht="12.75"/>
    <row r="81" spans="1:17" ht="26.25">
      <c r="A81" s="1">
        <f>'[1]PODEŠAVANJA-NE BRISATI'!$A$6</f>
        <v>0</v>
      </c>
      <c r="B81" s="1"/>
      <c r="C81" s="2"/>
      <c r="D81" s="2"/>
      <c r="E81" s="2"/>
      <c r="F81" s="2"/>
      <c r="G81" s="2"/>
      <c r="H81" s="2"/>
      <c r="I81" s="3"/>
      <c r="J81" s="4" t="s">
        <v>0</v>
      </c>
      <c r="K81" s="4"/>
      <c r="L81" s="5"/>
      <c r="M81" s="3"/>
      <c r="N81" s="3" t="s">
        <v>1</v>
      </c>
      <c r="O81" s="3"/>
      <c r="P81" s="2"/>
      <c r="Q81" s="3"/>
    </row>
    <row r="82" spans="1:17" ht="12.75">
      <c r="A82" s="7" t="str">
        <f>'[1]PODEŠAVANJA-NE BRISATI'!$A$8</f>
        <v>Teniski savez Srbije</v>
      </c>
      <c r="B82" s="7"/>
      <c r="C82" s="7"/>
      <c r="D82" s="7"/>
      <c r="E82" s="7"/>
      <c r="F82" s="8"/>
      <c r="G82" s="9"/>
      <c r="H82" s="9"/>
      <c r="I82" s="10"/>
      <c r="J82" s="4" t="s">
        <v>87</v>
      </c>
      <c r="K82" s="4"/>
      <c r="L82" s="4"/>
      <c r="M82" s="10"/>
      <c r="N82" s="9"/>
      <c r="O82" s="10"/>
      <c r="P82" s="9"/>
      <c r="Q82" s="10"/>
    </row>
    <row r="83" spans="1:17" ht="12.75">
      <c r="A83" s="12" t="s">
        <v>3</v>
      </c>
      <c r="B83" s="12"/>
      <c r="C83" s="12"/>
      <c r="D83" s="12"/>
      <c r="E83" s="12"/>
      <c r="F83" s="12" t="s">
        <v>4</v>
      </c>
      <c r="G83" s="12"/>
      <c r="H83" s="12"/>
      <c r="I83" s="13"/>
      <c r="J83" s="14" t="s">
        <v>5</v>
      </c>
      <c r="K83" s="13"/>
      <c r="L83" s="12" t="s">
        <v>6</v>
      </c>
      <c r="M83" s="13"/>
      <c r="N83" s="12"/>
      <c r="O83" s="13"/>
      <c r="P83" s="12"/>
      <c r="Q83" s="15" t="s">
        <v>7</v>
      </c>
    </row>
    <row r="84" spans="1:17" ht="13.5" thickBot="1">
      <c r="A84" s="145" t="str">
        <f>'[1]PODEŠAVANJA-NE BRISATI'!$A$10</f>
        <v>19.11.2016.</v>
      </c>
      <c r="B84" s="145"/>
      <c r="C84" s="145"/>
      <c r="D84" s="17"/>
      <c r="E84" s="17"/>
      <c r="F84" s="17" t="str">
        <f>'[1]PODEŠAVANJA-NE BRISATI'!$C$10</f>
        <v>BEOGRAD, DRIL</v>
      </c>
      <c r="G84" s="18"/>
      <c r="H84" s="17"/>
      <c r="I84" s="19"/>
      <c r="J84" s="20" t="str">
        <f>'[1]PODEŠAVANJA-NE BRISATI'!$D$10</f>
        <v>Narandžasti nivo</v>
      </c>
      <c r="K84" s="19"/>
      <c r="L84" s="21" t="str">
        <f>'[1]PODEŠAVANJA-NE BRISATI'!$A$12</f>
        <v>10 S</v>
      </c>
      <c r="M84" s="19"/>
      <c r="N84" s="17"/>
      <c r="O84" s="19"/>
      <c r="P84" s="17"/>
      <c r="Q84" s="22" t="str">
        <f>'[1]PODEŠAVANJA-NE BRISATI'!$E$10</f>
        <v>Miloš Stojković</v>
      </c>
    </row>
    <row r="85" spans="1:17" ht="12.75">
      <c r="A85" s="24"/>
      <c r="B85" s="25" t="s">
        <v>8</v>
      </c>
      <c r="C85" s="25" t="s">
        <v>9</v>
      </c>
      <c r="D85" s="25" t="s">
        <v>10</v>
      </c>
      <c r="E85" s="26" t="s">
        <v>11</v>
      </c>
      <c r="F85" s="26" t="s">
        <v>12</v>
      </c>
      <c r="G85" s="26"/>
      <c r="H85" s="26" t="s">
        <v>13</v>
      </c>
      <c r="I85" s="26"/>
      <c r="J85" s="25" t="s">
        <v>14</v>
      </c>
      <c r="K85" s="27"/>
      <c r="L85" s="25" t="s">
        <v>15</v>
      </c>
      <c r="M85" s="27"/>
      <c r="N85" s="25" t="s">
        <v>16</v>
      </c>
      <c r="O85" s="27"/>
      <c r="P85" s="25" t="s">
        <v>17</v>
      </c>
      <c r="Q85" s="28"/>
    </row>
    <row r="86" spans="1:17" ht="12.75">
      <c r="A86" s="29"/>
      <c r="B86" s="30"/>
      <c r="C86" s="31"/>
      <c r="D86" s="30"/>
      <c r="E86" s="32"/>
      <c r="F86" s="32"/>
      <c r="G86" s="33"/>
      <c r="H86" s="32"/>
      <c r="I86" s="34"/>
      <c r="J86" s="30"/>
      <c r="K86" s="34"/>
      <c r="L86" s="30"/>
      <c r="M86" s="34"/>
      <c r="N86" s="30"/>
      <c r="O86" s="34"/>
      <c r="P86" s="30"/>
      <c r="Q86" s="35"/>
    </row>
    <row r="87" spans="1:17" ht="12.75">
      <c r="A87" s="36">
        <v>1</v>
      </c>
      <c r="B87" s="37">
        <f>IF($D87="","",VLOOKUP($D87,'[1]PRIPREMA DECACI GT'!$A$7:$P$22,15))</f>
      </c>
      <c r="C87" s="37">
        <f>IF($D87="","",VLOOKUP($D87,'[1]PRIPREMA DECACI GT'!$A$7:$P$22,16))</f>
      </c>
      <c r="D87" s="38"/>
      <c r="E87" s="37" t="s">
        <v>88</v>
      </c>
      <c r="F87" s="37" t="s">
        <v>89</v>
      </c>
      <c r="G87" s="37"/>
      <c r="H87" s="37" t="s">
        <v>39</v>
      </c>
      <c r="I87" s="39"/>
      <c r="J87" s="40"/>
      <c r="K87" s="40"/>
      <c r="L87" s="40"/>
      <c r="M87" s="40"/>
      <c r="N87" s="41"/>
      <c r="O87" s="42"/>
      <c r="P87" s="43"/>
      <c r="Q87" s="44"/>
    </row>
    <row r="88" spans="1:17" ht="12.75">
      <c r="A88" s="48"/>
      <c r="B88" s="49"/>
      <c r="C88" s="50"/>
      <c r="D88" s="51"/>
      <c r="E88" s="50"/>
      <c r="F88" s="50"/>
      <c r="G88" s="52"/>
      <c r="H88" s="50"/>
      <c r="I88" s="53"/>
      <c r="J88" s="54" t="s">
        <v>90</v>
      </c>
      <c r="K88" s="54"/>
      <c r="L88" s="40"/>
      <c r="M88" s="40"/>
      <c r="N88" s="41"/>
      <c r="O88" s="42"/>
      <c r="P88" s="43"/>
      <c r="Q88" s="44"/>
    </row>
    <row r="89" spans="1:17" ht="12.75">
      <c r="A89" s="48">
        <v>2</v>
      </c>
      <c r="B89" s="37">
        <f>IF($D89="","",VLOOKUP($D89,'[1]PRIPREMA DECACI GT'!$A$7:$P$22,15))</f>
      </c>
      <c r="C89" s="37">
        <f>IF($D89="","",VLOOKUP($D89,'[1]PRIPREMA DECACI GT'!$A$7:$P$22,16))</f>
      </c>
      <c r="D89" s="56"/>
      <c r="E89" s="37" t="s">
        <v>22</v>
      </c>
      <c r="F89" s="37">
        <f>IF($D89="","",VLOOKUP($D89,'[1]PRIPREMA DECACI GT'!$A$7:$P$22,3))</f>
      </c>
      <c r="G89" s="37"/>
      <c r="H89" s="37">
        <f>IF($D89="","",VLOOKUP($D89,'[1]PRIPREMA DECACI GT'!$A$7:$P$22,4))</f>
      </c>
      <c r="I89" s="57"/>
      <c r="J89" s="40"/>
      <c r="K89" s="58"/>
      <c r="L89" s="40"/>
      <c r="M89" s="40"/>
      <c r="N89" s="41"/>
      <c r="O89" s="42"/>
      <c r="P89" s="43"/>
      <c r="Q89" s="44"/>
    </row>
    <row r="90" spans="1:17" ht="12.75">
      <c r="A90" s="48"/>
      <c r="B90" s="50"/>
      <c r="C90" s="50"/>
      <c r="D90" s="51"/>
      <c r="E90" s="50"/>
      <c r="F90" s="50"/>
      <c r="G90" s="52"/>
      <c r="H90" s="50"/>
      <c r="I90" s="59"/>
      <c r="J90" s="60" t="s">
        <v>23</v>
      </c>
      <c r="K90" s="61"/>
      <c r="L90" s="54" t="s">
        <v>91</v>
      </c>
      <c r="M90" s="62"/>
      <c r="N90" s="63"/>
      <c r="O90" s="63"/>
      <c r="P90" s="43"/>
      <c r="Q90" s="44"/>
    </row>
    <row r="91" spans="1:17" ht="12.75">
      <c r="A91" s="48">
        <v>3</v>
      </c>
      <c r="B91" s="37">
        <f>IF($D91="","",VLOOKUP($D91,'[1]PRIPREMA DECACI GT'!$A$7:$P$22,15))</f>
      </c>
      <c r="C91" s="37">
        <f>IF($D91="","",VLOOKUP($D91,'[1]PRIPREMA DECACI GT'!$A$7:$P$22,16))</f>
      </c>
      <c r="D91" s="56"/>
      <c r="E91" s="37" t="s">
        <v>92</v>
      </c>
      <c r="F91" s="37" t="s">
        <v>93</v>
      </c>
      <c r="G91" s="37"/>
      <c r="H91" s="37" t="s">
        <v>94</v>
      </c>
      <c r="I91" s="39"/>
      <c r="J91" s="40"/>
      <c r="K91" s="64"/>
      <c r="L91" s="40" t="s">
        <v>43</v>
      </c>
      <c r="M91" s="65"/>
      <c r="N91" s="63"/>
      <c r="O91" s="63"/>
      <c r="P91" s="43"/>
      <c r="Q91" s="44"/>
    </row>
    <row r="92" spans="1:17" ht="12.75">
      <c r="A92" s="48"/>
      <c r="B92" s="49"/>
      <c r="C92" s="50"/>
      <c r="D92" s="51"/>
      <c r="E92" s="50"/>
      <c r="F92" s="50"/>
      <c r="G92" s="52"/>
      <c r="H92" s="50"/>
      <c r="I92" s="53"/>
      <c r="J92" s="54" t="s">
        <v>95</v>
      </c>
      <c r="K92" s="66"/>
      <c r="L92" s="40"/>
      <c r="M92" s="65"/>
      <c r="N92" s="63"/>
      <c r="O92" s="63"/>
      <c r="P92" s="43"/>
      <c r="Q92" s="44"/>
    </row>
    <row r="93" spans="1:17" ht="12.75">
      <c r="A93" s="48">
        <v>4</v>
      </c>
      <c r="B93" s="37">
        <f>IF($D93="","",VLOOKUP($D93,'[1]PRIPREMA DECACI GT'!$A$7:$P$22,15))</f>
      </c>
      <c r="C93" s="37">
        <f>IF($D93="","",VLOOKUP($D93,'[1]PRIPREMA DECACI GT'!$A$7:$P$22,16))</f>
      </c>
      <c r="D93" s="56"/>
      <c r="E93" s="37" t="s">
        <v>96</v>
      </c>
      <c r="F93" s="37" t="s">
        <v>59</v>
      </c>
      <c r="G93" s="37"/>
      <c r="H93" s="37" t="s">
        <v>97</v>
      </c>
      <c r="I93" s="57"/>
      <c r="J93" s="40" t="s">
        <v>43</v>
      </c>
      <c r="K93" s="40"/>
      <c r="L93" s="40"/>
      <c r="M93" s="65"/>
      <c r="N93" s="63"/>
      <c r="O93" s="63"/>
      <c r="P93" s="43"/>
      <c r="Q93" s="44"/>
    </row>
    <row r="94" spans="1:17" ht="12.75">
      <c r="A94" s="48"/>
      <c r="B94" s="49"/>
      <c r="C94" s="50"/>
      <c r="D94" s="51"/>
      <c r="E94" s="50"/>
      <c r="F94" s="50"/>
      <c r="G94" s="52"/>
      <c r="H94" s="50"/>
      <c r="I94" s="59"/>
      <c r="J94" s="40"/>
      <c r="K94" s="40"/>
      <c r="L94" s="60" t="s">
        <v>23</v>
      </c>
      <c r="M94" s="61"/>
      <c r="N94" s="54" t="s">
        <v>91</v>
      </c>
      <c r="O94" s="62"/>
      <c r="P94" s="43"/>
      <c r="Q94" s="44"/>
    </row>
    <row r="95" spans="1:17" ht="12.75">
      <c r="A95" s="36">
        <v>5</v>
      </c>
      <c r="B95" s="37">
        <f>IF($D95="","",VLOOKUP($D95,'[1]PRIPREMA DECACI GT'!$A$7:$P$22,15))</f>
      </c>
      <c r="C95" s="37">
        <f>IF($D95="","",VLOOKUP($D95,'[1]PRIPREMA DECACI GT'!$A$7:$P$22,16))</f>
      </c>
      <c r="D95" s="56"/>
      <c r="E95" s="37" t="s">
        <v>98</v>
      </c>
      <c r="F95" s="37" t="s">
        <v>99</v>
      </c>
      <c r="G95" s="37"/>
      <c r="H95" s="37" t="s">
        <v>100</v>
      </c>
      <c r="I95" s="39"/>
      <c r="J95" s="40"/>
      <c r="K95" s="40"/>
      <c r="L95" s="40"/>
      <c r="M95" s="65"/>
      <c r="N95" s="40" t="s">
        <v>101</v>
      </c>
      <c r="O95" s="65"/>
      <c r="P95" s="43"/>
      <c r="Q95" s="44"/>
    </row>
    <row r="96" spans="1:17" ht="12.75">
      <c r="A96" s="48"/>
      <c r="B96" s="49"/>
      <c r="C96" s="50"/>
      <c r="D96" s="51"/>
      <c r="E96" s="50"/>
      <c r="F96" s="50"/>
      <c r="G96" s="52"/>
      <c r="H96" s="50"/>
      <c r="I96" s="53"/>
      <c r="J96" s="54" t="s">
        <v>102</v>
      </c>
      <c r="K96" s="54"/>
      <c r="L96" s="40"/>
      <c r="M96" s="65"/>
      <c r="N96" s="63"/>
      <c r="O96" s="65"/>
      <c r="P96" s="43"/>
      <c r="Q96" s="44"/>
    </row>
    <row r="97" spans="1:17" ht="12.75">
      <c r="A97" s="48">
        <v>6</v>
      </c>
      <c r="B97" s="37">
        <f>IF($D97="","",VLOOKUP($D97,'[1]PRIPREMA DECACI GT'!$A$7:$P$22,15))</f>
      </c>
      <c r="C97" s="37">
        <f>IF($D97="","",VLOOKUP($D97,'[1]PRIPREMA DECACI GT'!$A$7:$P$22,16))</f>
      </c>
      <c r="D97" s="56"/>
      <c r="E97" s="37" t="s">
        <v>22</v>
      </c>
      <c r="F97" s="37">
        <f>IF($D97="","",VLOOKUP($D97,'[1]PRIPREMA DECACI GT'!$A$7:$P$22,3))</f>
      </c>
      <c r="G97" s="37"/>
      <c r="H97" s="37">
        <f>IF($D97="","",VLOOKUP($D97,'[1]PRIPREMA DECACI GT'!$A$7:$P$22,4))</f>
      </c>
      <c r="I97" s="57"/>
      <c r="J97" s="40"/>
      <c r="K97" s="58"/>
      <c r="L97" s="40"/>
      <c r="M97" s="65"/>
      <c r="N97" s="63"/>
      <c r="O97" s="65"/>
      <c r="P97" s="43"/>
      <c r="Q97" s="44"/>
    </row>
    <row r="98" spans="1:17" ht="12.75">
      <c r="A98" s="48"/>
      <c r="B98" s="49"/>
      <c r="C98" s="50"/>
      <c r="D98" s="51"/>
      <c r="E98" s="50"/>
      <c r="F98" s="50"/>
      <c r="G98" s="52"/>
      <c r="H98" s="50"/>
      <c r="I98" s="59"/>
      <c r="J98" s="60" t="s">
        <v>23</v>
      </c>
      <c r="K98" s="61"/>
      <c r="L98" s="54" t="s">
        <v>103</v>
      </c>
      <c r="M98" s="68"/>
      <c r="N98" s="63"/>
      <c r="O98" s="65"/>
      <c r="P98" s="43"/>
      <c r="Q98" s="44"/>
    </row>
    <row r="99" spans="1:17" ht="12.75">
      <c r="A99" s="48">
        <v>7</v>
      </c>
      <c r="B99" s="37">
        <f>IF($D99="","",VLOOKUP($D99,'[1]PRIPREMA DECACI GT'!$A$7:$P$22,15))</f>
      </c>
      <c r="C99" s="37">
        <f>IF($D99="","",VLOOKUP($D99,'[1]PRIPREMA DECACI GT'!$A$7:$P$22,16))</f>
      </c>
      <c r="D99" s="56"/>
      <c r="E99" s="37" t="s">
        <v>104</v>
      </c>
      <c r="F99" s="37" t="s">
        <v>105</v>
      </c>
      <c r="G99" s="37"/>
      <c r="H99" s="37" t="s">
        <v>33</v>
      </c>
      <c r="I99" s="39"/>
      <c r="J99" s="40"/>
      <c r="K99" s="64"/>
      <c r="L99" s="40" t="s">
        <v>43</v>
      </c>
      <c r="M99" s="63"/>
      <c r="N99" s="63"/>
      <c r="O99" s="65"/>
      <c r="P99" s="43"/>
      <c r="Q99" s="44"/>
    </row>
    <row r="100" spans="1:17" ht="12.75">
      <c r="A100" s="48"/>
      <c r="B100" s="49"/>
      <c r="C100" s="50"/>
      <c r="D100" s="51"/>
      <c r="E100" s="50"/>
      <c r="F100" s="50"/>
      <c r="G100" s="52"/>
      <c r="H100" s="50"/>
      <c r="I100" s="53"/>
      <c r="J100" s="54" t="s">
        <v>103</v>
      </c>
      <c r="K100" s="66"/>
      <c r="L100" s="40"/>
      <c r="M100" s="63"/>
      <c r="N100" s="63"/>
      <c r="O100" s="65"/>
      <c r="P100" s="43"/>
      <c r="Q100" s="44"/>
    </row>
    <row r="101" spans="1:17" ht="12.75">
      <c r="A101" s="48">
        <v>8</v>
      </c>
      <c r="B101" s="37">
        <f>IF($D101="","",VLOOKUP($D101,'[1]PRIPREMA DECACI GT'!$A$7:$P$22,15))</f>
      </c>
      <c r="C101" s="37">
        <f>IF($D101="","",VLOOKUP($D101,'[1]PRIPREMA DECACI GT'!$A$7:$P$22,16))</f>
      </c>
      <c r="D101" s="56"/>
      <c r="E101" s="37" t="s">
        <v>22</v>
      </c>
      <c r="F101" s="37">
        <f>IF($D101="","",VLOOKUP($D101,'[1]PRIPREMA DECACI GT'!$A$7:$P$22,3))</f>
      </c>
      <c r="G101" s="37"/>
      <c r="H101" s="37">
        <f>IF($D101="","",VLOOKUP($D101,'[1]PRIPREMA DECACI GT'!$A$7:$P$22,4))</f>
      </c>
      <c r="I101" s="57"/>
      <c r="J101" s="40"/>
      <c r="K101" s="40"/>
      <c r="L101" s="40"/>
      <c r="M101" s="63"/>
      <c r="N101" s="63"/>
      <c r="O101" s="65"/>
      <c r="P101" s="43"/>
      <c r="Q101" s="44"/>
    </row>
    <row r="102" spans="1:19" ht="12.75">
      <c r="A102" s="48"/>
      <c r="B102" s="50"/>
      <c r="C102" s="50"/>
      <c r="D102" s="51"/>
      <c r="E102" s="50"/>
      <c r="F102" s="50"/>
      <c r="G102" s="52"/>
      <c r="H102" s="50"/>
      <c r="I102" s="59"/>
      <c r="J102" s="40"/>
      <c r="K102" s="40"/>
      <c r="L102" s="40"/>
      <c r="M102" s="63"/>
      <c r="N102" s="60" t="s">
        <v>23</v>
      </c>
      <c r="O102" s="61"/>
      <c r="P102" s="69" t="s">
        <v>106</v>
      </c>
      <c r="Q102" s="70"/>
      <c r="R102" s="141"/>
      <c r="S102" s="141"/>
    </row>
    <row r="103" spans="1:17" ht="12.75">
      <c r="A103" s="48">
        <v>9</v>
      </c>
      <c r="B103" s="37">
        <f>IF($D103="","",VLOOKUP($D103,'[1]PRIPREMA DECACI GT'!$A$7:$P$22,15))</f>
      </c>
      <c r="C103" s="37">
        <f>IF($D103="","",VLOOKUP($D103,'[1]PRIPREMA DECACI GT'!$A$7:$P$22,16))</f>
      </c>
      <c r="D103" s="56"/>
      <c r="E103" s="37" t="s">
        <v>22</v>
      </c>
      <c r="F103" s="37">
        <f>IF($D103="","",VLOOKUP($D103,'[1]PRIPREMA DECACI GT'!$A$7:$P$22,3))</f>
      </c>
      <c r="G103" s="37"/>
      <c r="H103" s="37">
        <f>IF($D103="","",VLOOKUP($D103,'[1]PRIPREMA DECACI GT'!$A$7:$P$22,4))</f>
      </c>
      <c r="I103" s="39"/>
      <c r="J103" s="40"/>
      <c r="K103" s="40"/>
      <c r="L103" s="40"/>
      <c r="M103" s="63"/>
      <c r="N103" s="40"/>
      <c r="O103" s="65"/>
      <c r="P103" s="40">
        <v>41</v>
      </c>
      <c r="Q103" s="63"/>
    </row>
    <row r="104" spans="1:17" ht="12.75">
      <c r="A104" s="48"/>
      <c r="B104" s="50"/>
      <c r="C104" s="50"/>
      <c r="D104" s="51"/>
      <c r="E104" s="50"/>
      <c r="F104" s="50"/>
      <c r="G104" s="52"/>
      <c r="H104" s="50"/>
      <c r="I104" s="53"/>
      <c r="J104" s="54" t="s">
        <v>107</v>
      </c>
      <c r="K104" s="54"/>
      <c r="L104" s="40"/>
      <c r="M104" s="63"/>
      <c r="N104" s="63"/>
      <c r="O104" s="65"/>
      <c r="P104" s="43"/>
      <c r="Q104" s="44"/>
    </row>
    <row r="105" spans="1:17" ht="12.75">
      <c r="A105" s="48">
        <v>10</v>
      </c>
      <c r="B105" s="37">
        <f>IF($D105="","",VLOOKUP($D105,'[1]PRIPREMA DECACI GT'!$A$7:$P$22,15))</f>
      </c>
      <c r="C105" s="37">
        <f>IF($D105="","",VLOOKUP($D105,'[1]PRIPREMA DECACI GT'!$A$7:$P$22,16))</f>
      </c>
      <c r="D105" s="56"/>
      <c r="E105" s="37" t="s">
        <v>108</v>
      </c>
      <c r="F105" s="37" t="s">
        <v>41</v>
      </c>
      <c r="G105" s="37"/>
      <c r="H105" s="37" t="s">
        <v>54</v>
      </c>
      <c r="I105" s="57"/>
      <c r="J105" s="40"/>
      <c r="K105" s="58"/>
      <c r="L105" s="40"/>
      <c r="M105" s="63"/>
      <c r="N105" s="63"/>
      <c r="O105" s="65"/>
      <c r="P105" s="43"/>
      <c r="Q105" s="44"/>
    </row>
    <row r="106" spans="1:17" ht="12.75">
      <c r="A106" s="48"/>
      <c r="B106" s="49"/>
      <c r="C106" s="50"/>
      <c r="D106" s="51"/>
      <c r="E106" s="50"/>
      <c r="F106" s="50"/>
      <c r="G106" s="52"/>
      <c r="H106" s="50"/>
      <c r="I106" s="59"/>
      <c r="J106" s="60" t="s">
        <v>23</v>
      </c>
      <c r="K106" s="61"/>
      <c r="L106" s="54" t="s">
        <v>107</v>
      </c>
      <c r="M106" s="62"/>
      <c r="N106" s="63"/>
      <c r="O106" s="65"/>
      <c r="P106" s="43"/>
      <c r="Q106" s="44"/>
    </row>
    <row r="107" spans="1:17" ht="12.75">
      <c r="A107" s="48">
        <v>11</v>
      </c>
      <c r="B107" s="37">
        <f>IF($D107="","",VLOOKUP($D107,'[1]PRIPREMA DECACI GT'!$A$7:$P$22,15))</f>
      </c>
      <c r="C107" s="37">
        <f>IF($D107="","",VLOOKUP($D107,'[1]PRIPREMA DECACI GT'!$A$7:$P$22,16))</f>
      </c>
      <c r="D107" s="56"/>
      <c r="E107" s="37" t="s">
        <v>22</v>
      </c>
      <c r="F107" s="37">
        <f>IF($D107="","",VLOOKUP($D107,'[1]PRIPREMA DECACI GT'!$A$7:$P$22,3))</f>
      </c>
      <c r="G107" s="37"/>
      <c r="H107" s="37">
        <f>IF($D107="","",VLOOKUP($D107,'[1]PRIPREMA DECACI GT'!$A$7:$P$22,4))</f>
      </c>
      <c r="I107" s="39"/>
      <c r="J107" s="40"/>
      <c r="K107" s="64"/>
      <c r="L107" s="40">
        <v>42</v>
      </c>
      <c r="M107" s="65"/>
      <c r="N107" s="63"/>
      <c r="O107" s="65"/>
      <c r="P107" s="43"/>
      <c r="Q107" s="44"/>
    </row>
    <row r="108" spans="1:17" ht="12.75">
      <c r="A108" s="36"/>
      <c r="B108" s="49"/>
      <c r="C108" s="50"/>
      <c r="D108" s="51"/>
      <c r="E108" s="50"/>
      <c r="F108" s="50"/>
      <c r="G108" s="52"/>
      <c r="H108" s="50"/>
      <c r="I108" s="53"/>
      <c r="J108" s="54" t="s">
        <v>109</v>
      </c>
      <c r="K108" s="66"/>
      <c r="L108" s="40"/>
      <c r="M108" s="65"/>
      <c r="N108" s="63"/>
      <c r="O108" s="65"/>
      <c r="P108" s="43"/>
      <c r="Q108" s="44"/>
    </row>
    <row r="109" spans="1:17" ht="12.75">
      <c r="A109" s="36">
        <v>12</v>
      </c>
      <c r="B109" s="37">
        <f>IF($D109="","",VLOOKUP($D109,'[1]PRIPREMA DECACI GT'!$A$7:$P$22,15))</f>
      </c>
      <c r="C109" s="37">
        <f>IF($D109="","",VLOOKUP($D109,'[1]PRIPREMA DECACI GT'!$A$7:$P$22,16))</f>
      </c>
      <c r="D109" s="56"/>
      <c r="E109" s="37" t="s">
        <v>110</v>
      </c>
      <c r="F109" s="37" t="s">
        <v>19</v>
      </c>
      <c r="G109" s="37"/>
      <c r="H109" s="37" t="s">
        <v>20</v>
      </c>
      <c r="I109" s="57"/>
      <c r="J109" s="40"/>
      <c r="K109" s="40"/>
      <c r="L109" s="40"/>
      <c r="M109" s="65"/>
      <c r="N109" s="63"/>
      <c r="O109" s="65"/>
      <c r="P109" s="43"/>
      <c r="Q109" s="44"/>
    </row>
    <row r="110" spans="1:17" ht="12.75">
      <c r="A110" s="48"/>
      <c r="B110" s="49"/>
      <c r="C110" s="50"/>
      <c r="D110" s="51"/>
      <c r="E110" s="50"/>
      <c r="F110" s="50"/>
      <c r="G110" s="52"/>
      <c r="H110" s="50"/>
      <c r="I110" s="59"/>
      <c r="J110" s="40"/>
      <c r="K110" s="40"/>
      <c r="L110" s="60" t="s">
        <v>23</v>
      </c>
      <c r="M110" s="61"/>
      <c r="N110" s="54" t="s">
        <v>107</v>
      </c>
      <c r="O110" s="68"/>
      <c r="P110" s="43"/>
      <c r="Q110" s="44"/>
    </row>
    <row r="111" spans="1:17" ht="12.75">
      <c r="A111" s="48">
        <v>13</v>
      </c>
      <c r="B111" s="37">
        <f>IF($D111="","",VLOOKUP($D111,'[1]PRIPREMA DECACI GT'!$A$7:$P$22,15))</f>
      </c>
      <c r="C111" s="37">
        <f>IF($D111="","",VLOOKUP($D111,'[1]PRIPREMA DECACI GT'!$A$7:$P$22,16))</f>
      </c>
      <c r="D111" s="56"/>
      <c r="E111" s="37" t="s">
        <v>111</v>
      </c>
      <c r="F111" s="37" t="s">
        <v>99</v>
      </c>
      <c r="G111" s="37"/>
      <c r="H111" s="37" t="s">
        <v>112</v>
      </c>
      <c r="I111" s="39"/>
      <c r="J111" s="40"/>
      <c r="K111" s="40"/>
      <c r="L111" s="40"/>
      <c r="M111" s="65"/>
      <c r="N111" s="40">
        <v>42</v>
      </c>
      <c r="O111" s="63"/>
      <c r="P111" s="43"/>
      <c r="Q111" s="44"/>
    </row>
    <row r="112" spans="1:17" ht="12.75">
      <c r="A112" s="48"/>
      <c r="B112" s="49"/>
      <c r="C112" s="50"/>
      <c r="D112" s="51"/>
      <c r="E112" s="50"/>
      <c r="F112" s="50"/>
      <c r="G112" s="52"/>
      <c r="H112" s="50"/>
      <c r="I112" s="53"/>
      <c r="J112" s="54" t="s">
        <v>113</v>
      </c>
      <c r="K112" s="54"/>
      <c r="L112" s="40"/>
      <c r="M112" s="65"/>
      <c r="N112" s="63"/>
      <c r="O112" s="63"/>
      <c r="P112" s="43"/>
      <c r="Q112" s="44"/>
    </row>
    <row r="113" spans="1:17" ht="12.75">
      <c r="A113" s="48">
        <v>14</v>
      </c>
      <c r="B113" s="37">
        <f>IF($D113="","",VLOOKUP($D113,'[1]PRIPREMA DECACI GT'!$A$7:$P$22,15))</f>
      </c>
      <c r="C113" s="37">
        <f>IF($D113="","",VLOOKUP($D113,'[1]PRIPREMA DECACI GT'!$A$7:$P$22,16))</f>
      </c>
      <c r="D113" s="56"/>
      <c r="E113" s="37" t="s">
        <v>114</v>
      </c>
      <c r="F113" s="37" t="s">
        <v>53</v>
      </c>
      <c r="G113" s="37"/>
      <c r="H113" s="37" t="s">
        <v>33</v>
      </c>
      <c r="I113" s="57"/>
      <c r="J113" s="40">
        <v>40</v>
      </c>
      <c r="K113" s="58"/>
      <c r="L113" s="40"/>
      <c r="M113" s="65"/>
      <c r="N113" s="63"/>
      <c r="O113" s="63"/>
      <c r="P113" s="43"/>
      <c r="Q113" s="44"/>
    </row>
    <row r="114" spans="1:17" ht="12.75">
      <c r="A114" s="48"/>
      <c r="B114" s="49"/>
      <c r="C114" s="50"/>
      <c r="D114" s="51"/>
      <c r="E114" s="50"/>
      <c r="F114" s="50"/>
      <c r="G114" s="52"/>
      <c r="H114" s="50"/>
      <c r="I114" s="59"/>
      <c r="J114" s="60" t="s">
        <v>23</v>
      </c>
      <c r="K114" s="61"/>
      <c r="L114" s="54" t="s">
        <v>115</v>
      </c>
      <c r="M114" s="68"/>
      <c r="N114" s="63"/>
      <c r="O114" s="63"/>
      <c r="P114" s="43"/>
      <c r="Q114" s="44"/>
    </row>
    <row r="115" spans="1:17" ht="12.75">
      <c r="A115" s="48">
        <v>15</v>
      </c>
      <c r="B115" s="37">
        <f>IF($D115="","",VLOOKUP($D115,'[1]PRIPREMA DECACI GT'!$A$7:$P$22,15))</f>
      </c>
      <c r="C115" s="37">
        <f>IF($D115="","",VLOOKUP($D115,'[1]PRIPREMA DECACI GT'!$A$7:$P$22,16))</f>
      </c>
      <c r="D115" s="56"/>
      <c r="E115" s="37" t="s">
        <v>22</v>
      </c>
      <c r="F115" s="37">
        <f>IF($D115="","",VLOOKUP($D115,'[1]PRIPREMA DECACI GT'!$A$7:$P$22,3))</f>
      </c>
      <c r="G115" s="37"/>
      <c r="H115" s="37">
        <f>IF($D115="","",VLOOKUP($D115,'[1]PRIPREMA DECACI GT'!$A$7:$P$22,4))</f>
      </c>
      <c r="I115" s="39"/>
      <c r="J115" s="40"/>
      <c r="K115" s="64"/>
      <c r="L115" s="40">
        <v>41</v>
      </c>
      <c r="M115" s="63"/>
      <c r="N115" s="63"/>
      <c r="O115" s="63"/>
      <c r="P115" s="43"/>
      <c r="Q115" s="44"/>
    </row>
    <row r="116" spans="1:17" ht="12.75">
      <c r="A116" s="48"/>
      <c r="B116" s="49"/>
      <c r="C116" s="50"/>
      <c r="D116" s="51"/>
      <c r="E116" s="50"/>
      <c r="F116" s="50"/>
      <c r="G116" s="52"/>
      <c r="H116" s="50"/>
      <c r="I116" s="53"/>
      <c r="J116" s="54" t="s">
        <v>115</v>
      </c>
      <c r="K116" s="66"/>
      <c r="L116" s="40"/>
      <c r="M116" s="63"/>
      <c r="N116" s="63"/>
      <c r="O116" s="63"/>
      <c r="P116" s="43"/>
      <c r="Q116" s="44"/>
    </row>
    <row r="117" spans="1:17" ht="12.75">
      <c r="A117" s="36">
        <v>16</v>
      </c>
      <c r="B117" s="37">
        <f>IF($D117="","",VLOOKUP($D117,'[1]PRIPREMA DECACI GT'!$A$7:$P$22,15))</f>
      </c>
      <c r="C117" s="37">
        <f>IF($D117="","",VLOOKUP($D117,'[1]PRIPREMA DECACI GT'!$A$7:$P$22,16))</f>
      </c>
      <c r="D117" s="56"/>
      <c r="E117" s="37" t="s">
        <v>116</v>
      </c>
      <c r="F117" s="37" t="s">
        <v>117</v>
      </c>
      <c r="G117" s="37"/>
      <c r="H117" s="37" t="s">
        <v>118</v>
      </c>
      <c r="I117" s="57"/>
      <c r="J117" s="40"/>
      <c r="K117" s="40"/>
      <c r="L117" s="40"/>
      <c r="M117" s="63"/>
      <c r="N117" s="63"/>
      <c r="O117" s="63"/>
      <c r="P117" s="43"/>
      <c r="Q117" s="44"/>
    </row>
    <row r="118" spans="1:17" ht="12.75">
      <c r="A118" s="73"/>
      <c r="B118" s="74"/>
      <c r="C118" s="74"/>
      <c r="D118" s="74"/>
      <c r="E118" s="40"/>
      <c r="F118" s="40"/>
      <c r="G118" s="142"/>
      <c r="H118" s="40"/>
      <c r="I118" s="59"/>
      <c r="J118" s="40"/>
      <c r="K118" s="40"/>
      <c r="L118" s="40"/>
      <c r="M118" s="63"/>
      <c r="N118" s="63"/>
      <c r="O118" s="63"/>
      <c r="P118" s="43"/>
      <c r="Q118" s="44"/>
    </row>
    <row r="119" spans="1:17" ht="12.75">
      <c r="A119" s="77"/>
      <c r="B119" s="78"/>
      <c r="C119" s="78"/>
      <c r="D119" s="74"/>
      <c r="E119" s="78"/>
      <c r="F119" s="78"/>
      <c r="G119" s="78"/>
      <c r="H119" s="78"/>
      <c r="I119" s="74"/>
      <c r="J119" s="78"/>
      <c r="K119" s="78"/>
      <c r="L119" s="78"/>
      <c r="M119" s="79"/>
      <c r="N119" s="79"/>
      <c r="O119" s="79"/>
      <c r="P119" s="43"/>
      <c r="Q119" s="44"/>
    </row>
    <row r="120" spans="1:17" ht="12.75">
      <c r="A120" s="73"/>
      <c r="B120" s="74"/>
      <c r="C120" s="74"/>
      <c r="D120" s="74"/>
      <c r="E120" s="78"/>
      <c r="F120" s="78"/>
      <c r="G120" s="46"/>
      <c r="H120" s="80"/>
      <c r="I120" s="74"/>
      <c r="J120" s="78"/>
      <c r="K120" s="78"/>
      <c r="L120" s="78"/>
      <c r="M120" s="79"/>
      <c r="N120" s="79"/>
      <c r="O120" s="79"/>
      <c r="P120" s="43"/>
      <c r="Q120" s="44"/>
    </row>
    <row r="121" spans="1:17" ht="12.75">
      <c r="A121" s="73"/>
      <c r="B121" s="78"/>
      <c r="C121" s="78"/>
      <c r="D121" s="74"/>
      <c r="E121" s="78"/>
      <c r="F121" s="78"/>
      <c r="G121" s="78"/>
      <c r="H121" s="78"/>
      <c r="I121" s="74"/>
      <c r="J121" s="78"/>
      <c r="K121" s="81"/>
      <c r="L121" s="78"/>
      <c r="M121" s="79"/>
      <c r="N121" s="79"/>
      <c r="O121" s="79"/>
      <c r="P121" s="43"/>
      <c r="Q121" s="44"/>
    </row>
    <row r="122" spans="1:17" ht="12.75">
      <c r="A122" s="73"/>
      <c r="B122" s="74"/>
      <c r="C122" s="74"/>
      <c r="D122" s="74"/>
      <c r="E122" s="78"/>
      <c r="F122" s="78"/>
      <c r="G122" s="46"/>
      <c r="H122" s="78"/>
      <c r="I122" s="74"/>
      <c r="J122" s="80"/>
      <c r="K122" s="74"/>
      <c r="L122" s="78"/>
      <c r="M122" s="79"/>
      <c r="N122" s="79"/>
      <c r="O122" s="79"/>
      <c r="P122" s="43"/>
      <c r="Q122" s="44"/>
    </row>
    <row r="123" spans="1:17" ht="12.75">
      <c r="A123" s="73"/>
      <c r="B123" s="78"/>
      <c r="C123" s="78"/>
      <c r="D123" s="74"/>
      <c r="E123" s="78"/>
      <c r="F123" s="78"/>
      <c r="G123" s="78"/>
      <c r="H123" s="78"/>
      <c r="I123" s="74"/>
      <c r="J123" s="78"/>
      <c r="K123" s="78"/>
      <c r="L123" s="78"/>
      <c r="M123" s="79"/>
      <c r="N123" s="79"/>
      <c r="O123" s="79"/>
      <c r="P123" s="43"/>
      <c r="Q123" s="44"/>
    </row>
    <row r="124" spans="1:17" ht="12.75">
      <c r="A124" s="73"/>
      <c r="B124" s="74"/>
      <c r="C124" s="74"/>
      <c r="D124" s="74"/>
      <c r="E124" s="78"/>
      <c r="F124" s="78"/>
      <c r="G124" s="46"/>
      <c r="H124" s="80"/>
      <c r="I124" s="74"/>
      <c r="J124" s="78"/>
      <c r="K124" s="78"/>
      <c r="L124" s="78"/>
      <c r="M124" s="79"/>
      <c r="N124" s="79"/>
      <c r="O124" s="79"/>
      <c r="P124" s="43"/>
      <c r="Q124" s="44"/>
    </row>
    <row r="125" spans="1:17" ht="12.75">
      <c r="A125" s="73"/>
      <c r="B125" s="78"/>
      <c r="C125" s="78"/>
      <c r="D125" s="74"/>
      <c r="E125" s="78"/>
      <c r="F125" s="78"/>
      <c r="G125" s="78"/>
      <c r="H125" s="78"/>
      <c r="I125" s="74"/>
      <c r="J125" s="78"/>
      <c r="K125" s="78"/>
      <c r="L125" s="78"/>
      <c r="M125" s="79"/>
      <c r="N125" s="79"/>
      <c r="O125" s="79"/>
      <c r="P125" s="43"/>
      <c r="Q125" s="44"/>
    </row>
    <row r="126" spans="1:17" ht="12.75">
      <c r="A126" s="73"/>
      <c r="B126" s="74"/>
      <c r="C126" s="74"/>
      <c r="D126" s="74"/>
      <c r="E126" s="78"/>
      <c r="F126" s="78"/>
      <c r="G126" s="46"/>
      <c r="H126" s="78"/>
      <c r="I126" s="74"/>
      <c r="J126" s="78"/>
      <c r="K126" s="78"/>
      <c r="L126" s="80"/>
      <c r="M126" s="74"/>
      <c r="N126" s="78"/>
      <c r="O126" s="79"/>
      <c r="P126" s="43"/>
      <c r="Q126" s="44"/>
    </row>
    <row r="127" spans="1:17" ht="12.75">
      <c r="A127" s="73"/>
      <c r="B127" s="78"/>
      <c r="C127" s="78"/>
      <c r="D127" s="74"/>
      <c r="E127" s="78"/>
      <c r="F127" s="78"/>
      <c r="G127" s="78"/>
      <c r="H127" s="78"/>
      <c r="I127" s="74"/>
      <c r="J127" s="78"/>
      <c r="K127" s="78"/>
      <c r="L127" s="78"/>
      <c r="M127" s="79"/>
      <c r="N127" s="78"/>
      <c r="O127" s="79"/>
      <c r="P127" s="43"/>
      <c r="Q127" s="44"/>
    </row>
    <row r="128" spans="1:17" ht="12.75">
      <c r="A128" s="73"/>
      <c r="B128" s="74"/>
      <c r="C128" s="74"/>
      <c r="D128" s="74"/>
      <c r="E128" s="78"/>
      <c r="F128" s="78"/>
      <c r="G128" s="46"/>
      <c r="H128" s="80"/>
      <c r="I128" s="74"/>
      <c r="J128" s="78"/>
      <c r="K128" s="78"/>
      <c r="L128" s="78"/>
      <c r="M128" s="79"/>
      <c r="N128" s="79"/>
      <c r="O128" s="79"/>
      <c r="P128" s="43"/>
      <c r="Q128" s="44"/>
    </row>
    <row r="129" spans="1:17" ht="12.75">
      <c r="A129" s="73"/>
      <c r="B129" s="78"/>
      <c r="C129" s="78"/>
      <c r="D129" s="74"/>
      <c r="E129" s="78"/>
      <c r="F129" s="78"/>
      <c r="G129" s="78"/>
      <c r="H129" s="78"/>
      <c r="I129" s="74"/>
      <c r="J129" s="78"/>
      <c r="K129" s="81"/>
      <c r="L129" s="78"/>
      <c r="M129" s="79"/>
      <c r="N129" s="79"/>
      <c r="O129" s="79"/>
      <c r="P129" s="43"/>
      <c r="Q129" s="44"/>
    </row>
    <row r="130" spans="1:17" ht="12.75">
      <c r="A130" s="73"/>
      <c r="B130" s="74"/>
      <c r="C130" s="74"/>
      <c r="D130" s="74"/>
      <c r="E130" s="78"/>
      <c r="F130" s="78"/>
      <c r="G130" s="46"/>
      <c r="H130" s="78"/>
      <c r="I130" s="74"/>
      <c r="J130" s="80"/>
      <c r="K130" s="74"/>
      <c r="L130" s="78"/>
      <c r="M130" s="79"/>
      <c r="N130" s="79"/>
      <c r="O130" s="79"/>
      <c r="P130" s="43"/>
      <c r="Q130" s="44"/>
    </row>
    <row r="131" spans="1:17" ht="12.75">
      <c r="A131" s="73"/>
      <c r="B131" s="78"/>
      <c r="C131" s="78"/>
      <c r="D131" s="74"/>
      <c r="E131" s="78"/>
      <c r="F131" s="78"/>
      <c r="G131" s="78"/>
      <c r="H131" s="78"/>
      <c r="I131" s="74"/>
      <c r="J131" s="78"/>
      <c r="K131" s="78"/>
      <c r="L131" s="78"/>
      <c r="M131" s="79"/>
      <c r="N131" s="79"/>
      <c r="O131" s="79"/>
      <c r="P131" s="43"/>
      <c r="Q131" s="44"/>
    </row>
    <row r="132" spans="1:17" ht="12.75">
      <c r="A132" s="73"/>
      <c r="B132" s="74"/>
      <c r="C132" s="74"/>
      <c r="D132" s="74"/>
      <c r="E132" s="78"/>
      <c r="F132" s="78"/>
      <c r="G132" s="46"/>
      <c r="H132" s="80"/>
      <c r="I132" s="74"/>
      <c r="J132" s="78"/>
      <c r="K132" s="78"/>
      <c r="L132" s="78"/>
      <c r="M132" s="79"/>
      <c r="N132" s="79"/>
      <c r="O132" s="79"/>
      <c r="P132" s="43"/>
      <c r="Q132" s="44"/>
    </row>
    <row r="133" spans="1:17" ht="12.75">
      <c r="A133" s="77"/>
      <c r="B133" s="78"/>
      <c r="C133" s="78"/>
      <c r="D133" s="74"/>
      <c r="E133" s="78"/>
      <c r="F133" s="78"/>
      <c r="G133" s="78"/>
      <c r="H133" s="78"/>
      <c r="I133" s="74"/>
      <c r="J133" s="78"/>
      <c r="K133" s="78"/>
      <c r="L133" s="78"/>
      <c r="M133" s="78"/>
      <c r="N133" s="41"/>
      <c r="O133" s="41"/>
      <c r="P133" s="43"/>
      <c r="Q133" s="44"/>
    </row>
    <row r="134" spans="1:17" ht="12.75">
      <c r="A134" s="73"/>
      <c r="B134" s="74"/>
      <c r="C134" s="74"/>
      <c r="D134" s="74"/>
      <c r="E134" s="75"/>
      <c r="F134" s="75"/>
      <c r="G134" s="76"/>
      <c r="H134" s="40"/>
      <c r="I134" s="59"/>
      <c r="J134" s="40"/>
      <c r="K134" s="40"/>
      <c r="L134" s="40"/>
      <c r="M134" s="63"/>
      <c r="N134" s="63"/>
      <c r="O134" s="63"/>
      <c r="P134" s="43"/>
      <c r="Q134" s="44"/>
    </row>
    <row r="135" spans="1:17" ht="12.75">
      <c r="A135" s="77"/>
      <c r="B135" s="78"/>
      <c r="C135" s="78"/>
      <c r="D135" s="74"/>
      <c r="E135" s="78"/>
      <c r="F135" s="78"/>
      <c r="G135" s="78"/>
      <c r="H135" s="78"/>
      <c r="I135" s="74"/>
      <c r="J135" s="78"/>
      <c r="K135" s="78"/>
      <c r="L135" s="78"/>
      <c r="M135" s="79"/>
      <c r="N135" s="79"/>
      <c r="O135" s="79"/>
      <c r="P135" s="43"/>
      <c r="Q135" s="44"/>
    </row>
    <row r="136" spans="1:17" ht="12.75">
      <c r="A136" s="73"/>
      <c r="B136" s="74"/>
      <c r="C136" s="74"/>
      <c r="D136" s="74"/>
      <c r="E136" s="78"/>
      <c r="F136" s="78"/>
      <c r="G136" s="46"/>
      <c r="H136" s="80"/>
      <c r="I136" s="74"/>
      <c r="J136" s="78"/>
      <c r="K136" s="78"/>
      <c r="L136" s="78"/>
      <c r="M136" s="79"/>
      <c r="N136" s="79"/>
      <c r="O136" s="79"/>
      <c r="P136" s="43"/>
      <c r="Q136" s="44"/>
    </row>
    <row r="137" spans="1:17" ht="12.75">
      <c r="A137" s="73"/>
      <c r="B137" s="78"/>
      <c r="C137" s="78"/>
      <c r="D137" s="74"/>
      <c r="E137" s="78"/>
      <c r="F137" s="78"/>
      <c r="G137" s="78"/>
      <c r="H137" s="78"/>
      <c r="I137" s="74"/>
      <c r="J137" s="78"/>
      <c r="K137" s="81"/>
      <c r="L137" s="78"/>
      <c r="M137" s="79"/>
      <c r="N137" s="79"/>
      <c r="O137" s="79"/>
      <c r="P137" s="43"/>
      <c r="Q137" s="44"/>
    </row>
    <row r="138" spans="1:17" ht="12.75">
      <c r="A138" s="73"/>
      <c r="B138" s="74"/>
      <c r="C138" s="74"/>
      <c r="D138" s="74"/>
      <c r="E138" s="78"/>
      <c r="F138" s="78"/>
      <c r="G138" s="46"/>
      <c r="H138" s="78"/>
      <c r="I138" s="74"/>
      <c r="J138" s="80"/>
      <c r="K138" s="74"/>
      <c r="L138" s="78"/>
      <c r="M138" s="79"/>
      <c r="N138" s="79"/>
      <c r="O138" s="79"/>
      <c r="P138" s="43"/>
      <c r="Q138" s="44"/>
    </row>
    <row r="139" spans="1:17" ht="12.75">
      <c r="A139" s="73"/>
      <c r="B139" s="78"/>
      <c r="C139" s="78"/>
      <c r="D139" s="74"/>
      <c r="E139" s="78"/>
      <c r="F139" s="78"/>
      <c r="G139" s="78"/>
      <c r="H139" s="78"/>
      <c r="I139" s="74"/>
      <c r="J139" s="78"/>
      <c r="K139" s="78"/>
      <c r="L139" s="78"/>
      <c r="M139" s="79"/>
      <c r="N139" s="79"/>
      <c r="O139" s="79"/>
      <c r="P139" s="43"/>
      <c r="Q139" s="44"/>
    </row>
    <row r="140" spans="1:17" ht="12.75">
      <c r="A140" s="73"/>
      <c r="B140" s="74"/>
      <c r="C140" s="74"/>
      <c r="D140" s="74"/>
      <c r="E140" s="78"/>
      <c r="F140" s="78"/>
      <c r="G140" s="46"/>
      <c r="H140" s="80"/>
      <c r="I140" s="74"/>
      <c r="J140" s="78"/>
      <c r="K140" s="78"/>
      <c r="L140" s="78"/>
      <c r="M140" s="79"/>
      <c r="N140" s="79"/>
      <c r="O140" s="79"/>
      <c r="P140" s="43"/>
      <c r="Q140" s="44"/>
    </row>
    <row r="141" spans="1:17" ht="12.75">
      <c r="A141" s="73"/>
      <c r="B141" s="78"/>
      <c r="C141" s="78"/>
      <c r="D141" s="74"/>
      <c r="E141" s="78"/>
      <c r="F141" s="78"/>
      <c r="G141" s="78"/>
      <c r="H141" s="78"/>
      <c r="I141" s="74"/>
      <c r="J141" s="78"/>
      <c r="K141" s="78"/>
      <c r="L141" s="78"/>
      <c r="M141" s="79"/>
      <c r="N141" s="79"/>
      <c r="O141" s="79"/>
      <c r="P141" s="43"/>
      <c r="Q141" s="44"/>
    </row>
    <row r="142" spans="1:17" ht="12.75">
      <c r="A142" s="73"/>
      <c r="B142" s="74"/>
      <c r="C142" s="74"/>
      <c r="D142" s="74"/>
      <c r="E142" s="78"/>
      <c r="F142" s="78"/>
      <c r="G142" s="46"/>
      <c r="H142" s="78"/>
      <c r="I142" s="74"/>
      <c r="J142" s="78"/>
      <c r="K142" s="78"/>
      <c r="L142" s="80"/>
      <c r="M142" s="74"/>
      <c r="N142" s="78"/>
      <c r="O142" s="79"/>
      <c r="P142" s="43"/>
      <c r="Q142" s="44"/>
    </row>
    <row r="143" spans="1:17" ht="12.75">
      <c r="A143" s="73"/>
      <c r="B143" s="78"/>
      <c r="C143" s="78"/>
      <c r="D143" s="74"/>
      <c r="E143" s="78"/>
      <c r="F143" s="78"/>
      <c r="G143" s="78"/>
      <c r="H143" s="78"/>
      <c r="I143" s="74"/>
      <c r="J143" s="78"/>
      <c r="K143" s="78"/>
      <c r="L143" s="78"/>
      <c r="M143" s="79"/>
      <c r="N143" s="78"/>
      <c r="O143" s="79"/>
      <c r="P143" s="43"/>
      <c r="Q143" s="44"/>
    </row>
    <row r="144" spans="1:17" ht="12.75">
      <c r="A144" s="73"/>
      <c r="B144" s="74"/>
      <c r="C144" s="74"/>
      <c r="D144" s="74"/>
      <c r="E144" s="78"/>
      <c r="F144" s="78"/>
      <c r="G144" s="46"/>
      <c r="H144" s="80"/>
      <c r="I144" s="74"/>
      <c r="J144" s="78"/>
      <c r="K144" s="78"/>
      <c r="L144" s="78"/>
      <c r="M144" s="79"/>
      <c r="N144" s="79"/>
      <c r="O144" s="79"/>
      <c r="P144" s="43"/>
      <c r="Q144" s="44"/>
    </row>
    <row r="145" spans="1:17" ht="12.75">
      <c r="A145" s="73"/>
      <c r="B145" s="78"/>
      <c r="C145" s="78"/>
      <c r="D145" s="74"/>
      <c r="E145" s="78"/>
      <c r="F145" s="78"/>
      <c r="G145" s="78"/>
      <c r="H145" s="78"/>
      <c r="I145" s="74"/>
      <c r="J145" s="78"/>
      <c r="K145" s="81"/>
      <c r="L145" s="78"/>
      <c r="M145" s="79"/>
      <c r="N145" s="79"/>
      <c r="O145" s="79"/>
      <c r="P145" s="43"/>
      <c r="Q145" s="44"/>
    </row>
    <row r="146" spans="1:17" ht="12.75">
      <c r="A146" s="73"/>
      <c r="B146" s="74"/>
      <c r="C146" s="74"/>
      <c r="D146" s="74"/>
      <c r="E146" s="78"/>
      <c r="F146" s="78"/>
      <c r="G146" s="46"/>
      <c r="H146" s="78"/>
      <c r="I146" s="74"/>
      <c r="J146" s="80"/>
      <c r="K146" s="74"/>
      <c r="L146" s="78"/>
      <c r="M146" s="79"/>
      <c r="N146" s="79"/>
      <c r="O146" s="79"/>
      <c r="P146" s="43"/>
      <c r="Q146" s="44"/>
    </row>
    <row r="147" spans="1:17" ht="12.75">
      <c r="A147" s="73"/>
      <c r="B147" s="78"/>
      <c r="C147" s="78"/>
      <c r="D147" s="74"/>
      <c r="E147" s="78"/>
      <c r="F147" s="78"/>
      <c r="G147" s="78"/>
      <c r="H147" s="78"/>
      <c r="I147" s="74"/>
      <c r="J147" s="78"/>
      <c r="K147" s="78"/>
      <c r="L147" s="78"/>
      <c r="M147" s="79"/>
      <c r="N147" s="79"/>
      <c r="O147" s="79"/>
      <c r="P147" s="43"/>
      <c r="Q147" s="44"/>
    </row>
    <row r="148" spans="1:17" ht="12.75">
      <c r="A148" s="73"/>
      <c r="B148" s="74"/>
      <c r="C148" s="74"/>
      <c r="D148" s="74"/>
      <c r="E148" s="78"/>
      <c r="F148" s="78"/>
      <c r="G148" s="46"/>
      <c r="H148" s="80"/>
      <c r="I148" s="74"/>
      <c r="J148" s="78"/>
      <c r="K148" s="78"/>
      <c r="L148" s="78"/>
      <c r="M148" s="79"/>
      <c r="N148" s="79"/>
      <c r="O148" s="79"/>
      <c r="P148" s="43"/>
      <c r="Q148" s="44"/>
    </row>
    <row r="149" spans="1:17" ht="12.75">
      <c r="A149" s="77"/>
      <c r="B149" s="78"/>
      <c r="C149" s="78"/>
      <c r="D149" s="74"/>
      <c r="E149" s="78"/>
      <c r="F149" s="78"/>
      <c r="G149" s="78"/>
      <c r="H149" s="78"/>
      <c r="I149" s="74"/>
      <c r="J149" s="78"/>
      <c r="K149" s="78"/>
      <c r="L149" s="78"/>
      <c r="M149" s="78"/>
      <c r="N149" s="41"/>
      <c r="O149" s="41"/>
      <c r="P149" s="43"/>
      <c r="Q149" s="44"/>
    </row>
    <row r="150" spans="1:17" ht="18">
      <c r="A150" s="83"/>
      <c r="B150" s="83"/>
      <c r="C150" s="83"/>
      <c r="D150" s="83"/>
      <c r="E150" s="84"/>
      <c r="F150" s="84"/>
      <c r="G150" s="84"/>
      <c r="H150" s="84"/>
      <c r="I150" s="85"/>
      <c r="J150" s="86"/>
      <c r="K150" s="87"/>
      <c r="L150" s="86"/>
      <c r="M150" s="87"/>
      <c r="N150" s="86"/>
      <c r="O150" s="87"/>
      <c r="P150" s="86"/>
      <c r="Q150" s="87"/>
    </row>
    <row r="151" spans="1:17" ht="12.75">
      <c r="A151" s="90" t="s">
        <v>61</v>
      </c>
      <c r="B151" s="91"/>
      <c r="C151" s="92"/>
      <c r="D151" s="93" t="s">
        <v>62</v>
      </c>
      <c r="E151" s="94" t="s">
        <v>63</v>
      </c>
      <c r="F151" s="93"/>
      <c r="G151" s="95"/>
      <c r="H151" s="96"/>
      <c r="I151" s="93" t="s">
        <v>62</v>
      </c>
      <c r="J151" s="94" t="s">
        <v>64</v>
      </c>
      <c r="K151" s="97"/>
      <c r="L151" s="94" t="s">
        <v>65</v>
      </c>
      <c r="M151" s="98"/>
      <c r="N151" s="99" t="s">
        <v>66</v>
      </c>
      <c r="O151" s="99"/>
      <c r="P151" s="100"/>
      <c r="Q151" s="101"/>
    </row>
    <row r="152" spans="1:17" ht="12.75">
      <c r="A152" s="103" t="s">
        <v>67</v>
      </c>
      <c r="B152" s="104"/>
      <c r="C152" s="105"/>
      <c r="D152" s="106">
        <v>1</v>
      </c>
      <c r="E152" s="107"/>
      <c r="F152" s="107"/>
      <c r="G152" s="108"/>
      <c r="H152" s="109"/>
      <c r="I152" s="110" t="s">
        <v>68</v>
      </c>
      <c r="J152" s="104"/>
      <c r="K152" s="111"/>
      <c r="L152" s="104"/>
      <c r="M152" s="112"/>
      <c r="N152" s="113" t="s">
        <v>69</v>
      </c>
      <c r="O152" s="114"/>
      <c r="P152" s="114"/>
      <c r="Q152" s="115"/>
    </row>
    <row r="153" spans="1:17" ht="12.75">
      <c r="A153" s="103" t="s">
        <v>70</v>
      </c>
      <c r="B153" s="104"/>
      <c r="C153" s="116">
        <f>'[1]PRIPREMA DECACI GT'!H87</f>
        <v>0</v>
      </c>
      <c r="D153" s="106">
        <v>2</v>
      </c>
      <c r="E153" s="107"/>
      <c r="F153" s="107"/>
      <c r="G153" s="108"/>
      <c r="H153" s="109"/>
      <c r="I153" s="110" t="s">
        <v>71</v>
      </c>
      <c r="J153" s="104"/>
      <c r="K153" s="111"/>
      <c r="L153" s="104"/>
      <c r="M153" s="112"/>
      <c r="N153" s="117" t="s">
        <v>72</v>
      </c>
      <c r="O153" s="118"/>
      <c r="P153" s="118"/>
      <c r="Q153" s="119"/>
    </row>
    <row r="154" spans="1:17" ht="12.75">
      <c r="A154" s="120" t="s">
        <v>73</v>
      </c>
      <c r="B154" s="121"/>
      <c r="C154" s="122" t="str">
        <f>IF('[1]PRIPREMA DECACI GT'!O102="DA",'[1]PRIPREMA DECACI GT'!H102,IF('[1]PRIPREMA DECACI GT'!O101="DA",'[1]PRIPREMA DECACI GT'!H101,IF('[1]PRIPREMA DECACI GT'!O100="DA",'[1]PRIPREMA DECACI GT'!#REF!,IF('[1]PRIPREMA DECACI GT'!O99="DA",'[1]PRIPREMA DECACI GT'!#REF!,IF('[1]PRIPREMA DECACI GT'!O98="DA",'[1]PRIPREMA DECACI GT'!#REF!,"/")))))</f>
        <v>/</v>
      </c>
      <c r="D154" s="106">
        <v>3</v>
      </c>
      <c r="E154" s="107"/>
      <c r="F154" s="107"/>
      <c r="G154" s="108"/>
      <c r="H154" s="109"/>
      <c r="I154" s="110" t="s">
        <v>74</v>
      </c>
      <c r="J154" s="104"/>
      <c r="K154" s="111"/>
      <c r="L154" s="104"/>
      <c r="M154" s="112"/>
      <c r="N154" s="113" t="s">
        <v>75</v>
      </c>
      <c r="O154" s="114"/>
      <c r="P154" s="114"/>
      <c r="Q154" s="115"/>
    </row>
    <row r="155" spans="1:17" ht="12.75">
      <c r="A155" s="123"/>
      <c r="B155" s="24"/>
      <c r="C155" s="124"/>
      <c r="D155" s="106">
        <v>4</v>
      </c>
      <c r="E155" s="107"/>
      <c r="F155" s="107"/>
      <c r="G155" s="108"/>
      <c r="H155" s="109"/>
      <c r="I155" s="110" t="s">
        <v>76</v>
      </c>
      <c r="J155" s="104"/>
      <c r="K155" s="111"/>
      <c r="L155" s="104"/>
      <c r="M155" s="112"/>
      <c r="N155" s="125" t="s">
        <v>77</v>
      </c>
      <c r="O155" s="111"/>
      <c r="P155" s="104"/>
      <c r="Q155" s="112"/>
    </row>
    <row r="156" spans="1:17" ht="12.75">
      <c r="A156" s="126" t="s">
        <v>78</v>
      </c>
      <c r="B156" s="127"/>
      <c r="C156" s="128"/>
      <c r="D156" s="129"/>
      <c r="E156" s="130"/>
      <c r="F156" s="131"/>
      <c r="G156" s="130"/>
      <c r="H156" s="109"/>
      <c r="I156" s="110" t="s">
        <v>79</v>
      </c>
      <c r="J156" s="104"/>
      <c r="K156" s="111"/>
      <c r="L156" s="104"/>
      <c r="M156" s="112"/>
      <c r="N156" s="121" t="s">
        <v>80</v>
      </c>
      <c r="O156" s="132"/>
      <c r="P156" s="121"/>
      <c r="Q156" s="119"/>
    </row>
    <row r="157" spans="1:17" ht="12.75">
      <c r="A157" s="103" t="s">
        <v>67</v>
      </c>
      <c r="B157" s="104"/>
      <c r="C157" s="105"/>
      <c r="D157" s="129"/>
      <c r="E157" s="130"/>
      <c r="F157" s="131"/>
      <c r="G157" s="130"/>
      <c r="H157" s="109"/>
      <c r="I157" s="110" t="s">
        <v>81</v>
      </c>
      <c r="J157" s="104"/>
      <c r="K157" s="111"/>
      <c r="L157" s="104"/>
      <c r="M157" s="112"/>
      <c r="N157" s="113" t="s">
        <v>82</v>
      </c>
      <c r="O157" s="114"/>
      <c r="P157" s="114"/>
      <c r="Q157" s="115"/>
    </row>
    <row r="158" spans="1:17" ht="12.75">
      <c r="A158" s="103" t="s">
        <v>83</v>
      </c>
      <c r="B158" s="104"/>
      <c r="C158" s="133">
        <f>'[1]PRIPREMA DECACI GT'!H87</f>
        <v>0</v>
      </c>
      <c r="D158" s="129"/>
      <c r="E158" s="130"/>
      <c r="F158" s="131"/>
      <c r="G158" s="130"/>
      <c r="H158" s="109"/>
      <c r="I158" s="110" t="s">
        <v>84</v>
      </c>
      <c r="J158" s="104"/>
      <c r="K158" s="111"/>
      <c r="L158" s="104"/>
      <c r="M158" s="112"/>
      <c r="N158" s="104"/>
      <c r="O158" s="111"/>
      <c r="P158" s="104"/>
      <c r="Q158" s="112"/>
    </row>
    <row r="159" spans="1:17" ht="12.75">
      <c r="A159" s="120" t="s">
        <v>85</v>
      </c>
      <c r="B159" s="121"/>
      <c r="C159" s="134"/>
      <c r="D159" s="135"/>
      <c r="E159" s="136"/>
      <c r="F159" s="137"/>
      <c r="G159" s="136"/>
      <c r="H159" s="138"/>
      <c r="I159" s="139" t="s">
        <v>86</v>
      </c>
      <c r="J159" s="121"/>
      <c r="K159" s="132"/>
      <c r="L159" s="121"/>
      <c r="M159" s="119"/>
      <c r="N159" s="121" t="str">
        <f>Q84</f>
        <v>Miloš Stojković</v>
      </c>
      <c r="O159" s="132"/>
      <c r="P159" s="121"/>
      <c r="Q159" s="140">
        <f>MIN(4,'[1]PRIPREMA DECACI GT'!R85)</f>
        <v>4</v>
      </c>
    </row>
  </sheetData>
  <sheetProtection/>
  <mergeCells count="2">
    <mergeCell ref="A4:C4"/>
    <mergeCell ref="A84:C84"/>
  </mergeCells>
  <conditionalFormatting sqref="F67:H67 F51:H51 F53:H53 F39:H39 F41:H41 F43:H43 F45:H45 F47:H47 G23 G25 G27 G29 G31 G33 G35 G37 F49:H49 F69:H69 F55:H55 F57:H57 F59:H59 F61:H61 F63:H63 F65:H65 G7 G9 G11 G13 G15 G17 G19 G21">
    <cfRule type="expression" priority="17" dxfId="7" stopIfTrue="1">
      <formula>AND($D7&lt;9,$C7&gt;0)</formula>
    </cfRule>
  </conditionalFormatting>
  <conditionalFormatting sqref="H40 H60 J50 H48 J58 H68 H56 J66 H64 J10 L46 L14 J18 J26 J34 L30 L62 H44 J42 H52 N22">
    <cfRule type="expression" priority="18" dxfId="14" stopIfTrue="1">
      <formula>AND($N$1="CU",H10="Umpire")</formula>
    </cfRule>
    <cfRule type="expression" priority="19" dxfId="13" stopIfTrue="1">
      <formula>AND($N$1="CU",H10&lt;&gt;"Umpire",I10&lt;&gt;"")</formula>
    </cfRule>
    <cfRule type="expression" priority="20" dxfId="12" stopIfTrue="1">
      <formula>AND($N$1="CU",H10&lt;&gt;"Umpire")</formula>
    </cfRule>
  </conditionalFormatting>
  <conditionalFormatting sqref="D53 D47 D45 D43 D41 D39 D69 D67 D49 D65 D63 D61 D59 D57 D55 D51">
    <cfRule type="expression" priority="21" dxfId="11" stopIfTrue="1">
      <formula>AND($D39&lt;9,$C39&gt;0)</formula>
    </cfRule>
  </conditionalFormatting>
  <conditionalFormatting sqref="E55 E57 E59 E61 E63 E65 E67 E69 E39 E41 E43 E45 E47 E49 E51 E53">
    <cfRule type="cellIs" priority="22" dxfId="3" operator="equal" stopIfTrue="1">
      <formula>"Bye"</formula>
    </cfRule>
    <cfRule type="expression" priority="23" dxfId="7" stopIfTrue="1">
      <formula>AND($D39&lt;9,$C39&gt;0)</formula>
    </cfRule>
  </conditionalFormatting>
  <conditionalFormatting sqref="L26 L34 N30 N62 L58 L66 N46 L42 L50 J8 J12 J16 J20 J24 J28 J32 J36 J56 J60 J64 J68 J40 J44 J48 J52 L10 N14 P22 L18">
    <cfRule type="expression" priority="24" dxfId="7" stopIfTrue="1">
      <formula>I8="as"</formula>
    </cfRule>
    <cfRule type="expression" priority="25" dxfId="7" stopIfTrue="1">
      <formula>I8="bs"</formula>
    </cfRule>
  </conditionalFormatting>
  <conditionalFormatting sqref="B55 B57 B59 B61 B63 B65 B67 B69 B39 B41 B43 B45 B47 B49 B51 B53 B7:B37">
    <cfRule type="cellIs" priority="26" dxfId="5" operator="equal" stopIfTrue="1">
      <formula>"QA"</formula>
    </cfRule>
    <cfRule type="cellIs" priority="27" dxfId="5" operator="equal" stopIfTrue="1">
      <formula>"DA"</formula>
    </cfRule>
  </conditionalFormatting>
  <conditionalFormatting sqref="I8 I12 I16 I20 I24 I28 I32 I36 M30 M14 K10 K34 Q79 K18 K26 O22">
    <cfRule type="expression" priority="28" dxfId="2" stopIfTrue="1">
      <formula>$N$1="CU"</formula>
    </cfRule>
  </conditionalFormatting>
  <conditionalFormatting sqref="E7:E37">
    <cfRule type="cellIs" priority="29" dxfId="3" operator="equal" stopIfTrue="1">
      <formula>"Bye"</formula>
    </cfRule>
  </conditionalFormatting>
  <conditionalFormatting sqref="Q79">
    <cfRule type="expression" priority="30" dxfId="2" stopIfTrue="1">
      <formula>$N$1="CU"</formula>
    </cfRule>
  </conditionalFormatting>
  <conditionalFormatting sqref="D7 D13 D9 D37 D15 D17 D19 D21 D23 D25 D27 D29 D31 D33 D35 D11">
    <cfRule type="expression" priority="31" dxfId="0" stopIfTrue="1">
      <formula>$D7&gt;0</formula>
    </cfRule>
  </conditionalFormatting>
  <conditionalFormatting sqref="D7">
    <cfRule type="expression" priority="32" dxfId="0" stopIfTrue="1">
      <formula>$D7&gt;0</formula>
    </cfRule>
  </conditionalFormatting>
  <conditionalFormatting sqref="F147:H147 F131:H131 F133:H133 F119:H119 F121:H121 F123:H123 F125:H125 F127:H127 G103 G105 G107 G109 G111 G113 G115 G117 F129:H129 F149:H149 F135:H135 F137:H137 F139:H139 F141:H141 F143:H143 F145:H145 G87 G89 G91 G93 G95 G97 G99 G101">
    <cfRule type="expression" priority="1" dxfId="7" stopIfTrue="1">
      <formula>AND($D87&lt;9,$C87&gt;0)</formula>
    </cfRule>
  </conditionalFormatting>
  <conditionalFormatting sqref="H120 H140 J130 H128 J138 H148 H136 J146 H144 J90 L126 L94 J98 J106 J114 L110 L142 H124 J122 H132 N102">
    <cfRule type="expression" priority="2" dxfId="14" stopIfTrue="1">
      <formula>AND($N$1="CU",H90="Umpire")</formula>
    </cfRule>
    <cfRule type="expression" priority="3" dxfId="13" stopIfTrue="1">
      <formula>AND($N$1="CU",H90&lt;&gt;"Umpire",I90&lt;&gt;"")</formula>
    </cfRule>
    <cfRule type="expression" priority="4" dxfId="12" stopIfTrue="1">
      <formula>AND($N$1="CU",H90&lt;&gt;"Umpire")</formula>
    </cfRule>
  </conditionalFormatting>
  <conditionalFormatting sqref="D133 D127 D125 D123 D121 D119 D149 D147 D129 D145 D143 D141 D139 D137 D135 D131">
    <cfRule type="expression" priority="5" dxfId="11" stopIfTrue="1">
      <formula>AND($D119&lt;9,$C119&gt;0)</formula>
    </cfRule>
  </conditionalFormatting>
  <conditionalFormatting sqref="E135 E137 E139 E141 E143 E145 E147 E149 E119 E121 E123 E125 E127 E129 E131 E133">
    <cfRule type="cellIs" priority="6" dxfId="3" operator="equal" stopIfTrue="1">
      <formula>"Bye"</formula>
    </cfRule>
    <cfRule type="expression" priority="7" dxfId="7" stopIfTrue="1">
      <formula>AND($D119&lt;9,$C119&gt;0)</formula>
    </cfRule>
  </conditionalFormatting>
  <conditionalFormatting sqref="L90 L106 L114 N142 L138 L146 N126 L122 L130 J88 J92 J96 J100 J104 J108 J112 J116 J136 J140 J144 J148 J120 J124 J128 J132 L98 N94 P102 N110">
    <cfRule type="expression" priority="8" dxfId="7" stopIfTrue="1">
      <formula>I88="as"</formula>
    </cfRule>
    <cfRule type="expression" priority="9" dxfId="7" stopIfTrue="1">
      <formula>I88="bs"</formula>
    </cfRule>
  </conditionalFormatting>
  <conditionalFormatting sqref="B135 B137 B139 B141 B143 B145 B147 B149 B119 B121 B123 B125 B127 B129 B131 B133 B87:B117">
    <cfRule type="cellIs" priority="10" dxfId="5" operator="equal" stopIfTrue="1">
      <formula>"QA"</formula>
    </cfRule>
    <cfRule type="cellIs" priority="11" dxfId="5" operator="equal" stopIfTrue="1">
      <formula>"DA"</formula>
    </cfRule>
  </conditionalFormatting>
  <conditionalFormatting sqref="I88 I92 I96 I100 I104 I108 I112 I116 M110 M94 K90 K114 Q159 K98 K106 O102">
    <cfRule type="expression" priority="12" dxfId="2" stopIfTrue="1">
      <formula>$N$1="CU"</formula>
    </cfRule>
  </conditionalFormatting>
  <conditionalFormatting sqref="E87:E117">
    <cfRule type="cellIs" priority="13" dxfId="3" operator="equal" stopIfTrue="1">
      <formula>"Bye"</formula>
    </cfRule>
  </conditionalFormatting>
  <conditionalFormatting sqref="Q159">
    <cfRule type="expression" priority="14" dxfId="2" stopIfTrue="1">
      <formula>$N$1="CU"</formula>
    </cfRule>
  </conditionalFormatting>
  <conditionalFormatting sqref="D87 D93 D89 D117 D95 D97 D99 D101 D103 D105 D107 D109 D111 D113 D115 D91">
    <cfRule type="expression" priority="15" dxfId="0" stopIfTrue="1">
      <formula>$D87&gt;0</formula>
    </cfRule>
  </conditionalFormatting>
  <conditionalFormatting sqref="D87">
    <cfRule type="expression" priority="16" dxfId="0" stopIfTrue="1">
      <formula>$D87&gt;0</formula>
    </cfRule>
  </conditionalFormatting>
  <dataValidations count="1">
    <dataValidation type="list" allowBlank="1" showInputMessage="1" sqref="H40 H56 H44 J26 H52 H60 H48 J18 H68 J10 H64 L14 J50 J42 L46 N22 J66 J58 L30 L62 J34 H120 H136 H124 J106 H132 H140 H128 J98 H148 J90 H144 L94 J130 J122 L126 N102 J146 J138 L110 L142 J114">
      <formula1>$T$7:$T$16</formula1>
    </dataValidation>
  </dataValidations>
  <printOptions horizontalCentered="1"/>
  <pageMargins left="0.35" right="0.35" top="0.39" bottom="0.39" header="0" footer="0"/>
  <pageSetup fitToHeight="1" fitToWidth="1" horizontalDpi="600" verticalDpi="600" orientation="portrait" paperSize="9" r:id="rId5"/>
  <legacyDrawing r:id="rId4"/>
  <oleObjects>
    <oleObject progId="CorelDRAW.Graphic.12" shapeId="83096968" r:id="rId2"/>
    <oleObject progId="CorelDRAW.Graphic.12" shapeId="8309696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 Dril</dc:creator>
  <cp:keywords/>
  <dc:description/>
  <cp:lastModifiedBy>teniski savez</cp:lastModifiedBy>
  <dcterms:created xsi:type="dcterms:W3CDTF">2016-11-20T15:30:30Z</dcterms:created>
  <dcterms:modified xsi:type="dcterms:W3CDTF">2016-11-24T11:51:21Z</dcterms:modified>
  <cp:category/>
  <cp:version/>
  <cp:contentType/>
  <cp:contentStatus/>
</cp:coreProperties>
</file>