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2300" activeTab="0"/>
  </bookViews>
  <sheets>
    <sheet name="DEVOJCICE GT 16" sheetId="1" r:id="rId1"/>
  </sheets>
  <externalReferences>
    <externalReference r:id="rId4"/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<sst xmlns="http://schemas.openxmlformats.org/spreadsheetml/2006/main" count="97" uniqueCount="80">
  <si>
    <t>ŽENE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</si>
  <si>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</si>
  <si>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</si>
  <si>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</si>
  <si>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</si>
  <si>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</si>
  <si>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</si>
  <si>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</si>
  <si>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</si>
  <si>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</si>
  <si>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</si>
  <si>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</si>
  <si>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</si>
  <si>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</si>
  <si>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</si>
  <si>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</si>
  <si>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</si>
  <si>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</si>
  <si>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 xml:space="preserve">ĐOKIĆ </t>
  </si>
  <si>
    <t>ALEKSANDRA</t>
  </si>
  <si>
    <t>REK</t>
  </si>
  <si>
    <t>Umpire</t>
  </si>
  <si>
    <t>ĐOKIĆ A.</t>
  </si>
  <si>
    <t>MILOŠEVIĆ</t>
  </si>
  <si>
    <t>KATARINA</t>
  </si>
  <si>
    <t>DIN</t>
  </si>
  <si>
    <t>BANKOVIĆ</t>
  </si>
  <si>
    <t>NIKOLINA</t>
  </si>
  <si>
    <t>ADV</t>
  </si>
  <si>
    <t>JOTIĆ S.</t>
  </si>
  <si>
    <t>JOTIĆ</t>
  </si>
  <si>
    <t>SABRINA</t>
  </si>
  <si>
    <t>43(4)</t>
  </si>
  <si>
    <t>ĐOKIĆ ALEKSANDRA</t>
  </si>
  <si>
    <t>LJUBA</t>
  </si>
  <si>
    <t>TAMARA</t>
  </si>
  <si>
    <t>HAR</t>
  </si>
  <si>
    <t>MIJLKOVIĆ E.</t>
  </si>
  <si>
    <t>MILJKOVIĆ</t>
  </si>
  <si>
    <t>EMILIJA</t>
  </si>
  <si>
    <t>BAN</t>
  </si>
  <si>
    <t>ĐURIČKOVIĆ G.</t>
  </si>
  <si>
    <t>VERSHKOVA</t>
  </si>
  <si>
    <t>TAISIYA</t>
  </si>
  <si>
    <t>ĐURIČKOVIĆ</t>
  </si>
  <si>
    <t>GAJA</t>
  </si>
  <si>
    <t>DRI</t>
  </si>
  <si>
    <t>DEVOJČICE UTEŠNI TURNIR</t>
  </si>
  <si>
    <t>GREGOVIĆ ANA DRI</t>
  </si>
  <si>
    <t>GREGOVIĆ ANA</t>
  </si>
  <si>
    <t>REGODIĆ ALEKSANDRA DIN</t>
  </si>
  <si>
    <t>MITIĆ SARA DIN</t>
  </si>
  <si>
    <t>DOBRODELEC P.</t>
  </si>
  <si>
    <t>DOBRODELEC PETRA REK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</si>
  <si>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</si>
  <si>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</si>
  <si>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</si>
  <si>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</si>
  <si>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</si>
  <si>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</si>
  <si>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</si>
  <si>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</si>
  <si>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</si>
  <si>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</si>
  <si>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</si>
  <si>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</si>
  <si>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</si>
  <si>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</si>
  <si>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</si>
  <si>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 xml:space="preserve">ANA G. </t>
  </si>
  <si>
    <t>Rang Nosioca</t>
  </si>
  <si>
    <t>5</t>
  </si>
  <si>
    <t>ALEKSANDRA R.</t>
  </si>
  <si>
    <t>6</t>
  </si>
  <si>
    <t>POTPIS VRHOVNOG SUDIJE</t>
  </si>
  <si>
    <t>1. Nosioc</t>
  </si>
  <si>
    <t>7</t>
  </si>
  <si>
    <t>Pos. Nosioc</t>
  </si>
  <si>
    <t>8</t>
  </si>
  <si>
    <t>MILOŠ STOJKOVIĆ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</si>
</sst>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0" fillId="10" borderId="1" applyNumberFormat="0" applyFont="0" applyAlignment="0" applyProtection="0"/>
    <xf numFmtId="0" fontId="63" fillId="34" borderId="0" applyNumberFormat="0" applyBorder="0" applyAlignment="0" applyProtection="0"/>
    <xf numFmtId="0" fontId="30" fillId="35" borderId="1" applyNumberFormat="0" applyAlignment="0" applyProtection="0"/>
    <xf numFmtId="0" fontId="31" fillId="12" borderId="0" applyNumberFormat="0" applyBorder="0" applyAlignment="0" applyProtection="0"/>
    <xf numFmtId="0" fontId="64" fillId="36" borderId="2" applyNumberFormat="0" applyAlignment="0" applyProtection="0"/>
    <xf numFmtId="0" fontId="65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38" borderId="0" applyNumberFormat="0" applyBorder="0" applyAlignment="0" applyProtection="0"/>
    <xf numFmtId="0" fontId="66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67" fillId="44" borderId="0" applyNumberFormat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34" fillId="9" borderId="1" applyNumberFormat="0" applyAlignment="0" applyProtection="0"/>
    <xf numFmtId="0" fontId="71" fillId="45" borderId="2" applyNumberFormat="0" applyAlignment="0" applyProtection="0"/>
    <xf numFmtId="0" fontId="35" fillId="27" borderId="7" applyNumberFormat="0" applyAlignment="0" applyProtection="0"/>
    <xf numFmtId="0" fontId="36" fillId="0" borderId="8" applyNumberFormat="0" applyFill="0" applyAlignment="0" applyProtection="0"/>
    <xf numFmtId="0" fontId="72" fillId="0" borderId="9" applyNumberFormat="0" applyFill="0" applyAlignment="0" applyProtection="0"/>
    <xf numFmtId="0" fontId="73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4" fillId="36" borderId="1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41" fillId="35" borderId="17" applyNumberFormat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25" xfId="0" applyFont="1" applyBorder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0" fillId="49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49" fontId="27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4" xfId="0" applyNumberFormat="1" applyFont="1" applyFill="1" applyBorder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28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2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formulari_DRIL_11_2016_NARADZASTI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UPIS DECACI GT"/>
      <sheetName val="PRIPREMA DECACI GT"/>
      <sheetName val="DECACI GT 16"/>
      <sheetName val="UPIS DEVOJCICE GT"/>
      <sheetName val="PRIPREMA DEVOJCICE GT"/>
      <sheetName val="DEVOJCICE GT 16"/>
      <sheetName val="IZVESTAJ VRHOVNOG SUDIJE"/>
      <sheetName val="Sheet1"/>
    </sheetNames>
    <sheetDataSet>
      <sheetData sheetId="0">
        <row r="8">
          <cell r="A8" t="str">
            <v>Teniski savez Srbije</v>
          </cell>
        </row>
        <row r="10">
          <cell r="A10" t="str">
            <v>19.11.2016.</v>
          </cell>
          <cell r="C10" t="str">
            <v>BEOGRAD, DRIL</v>
          </cell>
          <cell r="D10" t="str">
            <v>Narandžasti nivo</v>
          </cell>
          <cell r="E10" t="str">
            <v>Miloš Stojković</v>
          </cell>
        </row>
        <row r="12">
          <cell r="A12" t="str">
            <v>10 S</v>
          </cell>
        </row>
      </sheetData>
      <sheetData sheetId="6">
        <row r="7">
          <cell r="A7">
            <v>1</v>
          </cell>
          <cell r="B7" t="str">
            <v>JOTIĆ</v>
          </cell>
          <cell r="C7" t="str">
            <v>SABRINA</v>
          </cell>
          <cell r="D7" t="str">
            <v>ADV</v>
          </cell>
          <cell r="E7" t="str">
            <v>20.02.2008</v>
          </cell>
          <cell r="O7" t="str">
            <v>DA</v>
          </cell>
        </row>
        <row r="8">
          <cell r="A8">
            <v>2</v>
          </cell>
          <cell r="B8" t="str">
            <v>BANKOVIĆ</v>
          </cell>
          <cell r="C8" t="str">
            <v>NIKOLINA</v>
          </cell>
          <cell r="D8" t="str">
            <v>ADV</v>
          </cell>
          <cell r="E8" t="str">
            <v>16.08.2007</v>
          </cell>
          <cell r="O8" t="str">
            <v>DA</v>
          </cell>
        </row>
        <row r="9">
          <cell r="A9">
            <v>3</v>
          </cell>
          <cell r="B9" t="str">
            <v>ĐURIČKOVIĆ</v>
          </cell>
          <cell r="C9" t="str">
            <v>GAJA</v>
          </cell>
          <cell r="D9" t="str">
            <v>DRI</v>
          </cell>
          <cell r="E9" t="str">
            <v>07.11.2007</v>
          </cell>
          <cell r="O9" t="str">
            <v>DA</v>
          </cell>
        </row>
        <row r="10">
          <cell r="A10">
            <v>4</v>
          </cell>
          <cell r="B10" t="str">
            <v>VERSHKOVA</v>
          </cell>
          <cell r="C10" t="str">
            <v>TAISIYA</v>
          </cell>
          <cell r="D10" t="str">
            <v>BAN</v>
          </cell>
          <cell r="E10" t="str">
            <v>25.02.2008</v>
          </cell>
          <cell r="O10" t="str">
            <v>DA</v>
          </cell>
        </row>
        <row r="11">
          <cell r="A11">
            <v>5</v>
          </cell>
          <cell r="B11" t="str">
            <v>MILJKOVIĆ</v>
          </cell>
          <cell r="C11" t="str">
            <v>EMILIJA</v>
          </cell>
          <cell r="D11" t="str">
            <v>BAN</v>
          </cell>
          <cell r="E11" t="str">
            <v>09.09.2008</v>
          </cell>
          <cell r="O11" t="str">
            <v>DA</v>
          </cell>
        </row>
        <row r="12">
          <cell r="A12">
            <v>6</v>
          </cell>
          <cell r="B12" t="str">
            <v>MITIĆ</v>
          </cell>
          <cell r="C12" t="str">
            <v>SARA</v>
          </cell>
          <cell r="D12" t="str">
            <v>DIN</v>
          </cell>
          <cell r="E12" t="str">
            <v>03.05.2006</v>
          </cell>
          <cell r="O12" t="str">
            <v>DA</v>
          </cell>
        </row>
        <row r="13">
          <cell r="A13">
            <v>7</v>
          </cell>
          <cell r="B13" t="str">
            <v>REGODIĆ</v>
          </cell>
          <cell r="C13" t="str">
            <v>ALEKSANDRA</v>
          </cell>
          <cell r="D13" t="str">
            <v>DIN</v>
          </cell>
          <cell r="E13" t="str">
            <v>08.08.2007</v>
          </cell>
          <cell r="O13" t="str">
            <v>DA</v>
          </cell>
        </row>
        <row r="14">
          <cell r="A14">
            <v>8</v>
          </cell>
          <cell r="B14" t="str">
            <v>MILOŠEVIĆ</v>
          </cell>
          <cell r="C14" t="str">
            <v>KATARINA</v>
          </cell>
          <cell r="D14" t="str">
            <v>DIN</v>
          </cell>
          <cell r="E14" t="str">
            <v>09.04.2007</v>
          </cell>
          <cell r="O14" t="str">
            <v>DA</v>
          </cell>
        </row>
        <row r="15">
          <cell r="A15">
            <v>9</v>
          </cell>
          <cell r="B15" t="str">
            <v>LJUBA</v>
          </cell>
          <cell r="C15" t="str">
            <v>TAMARA</v>
          </cell>
          <cell r="D15" t="str">
            <v>HAR</v>
          </cell>
          <cell r="E15" t="str">
            <v>01.04.2008</v>
          </cell>
          <cell r="O15" t="str">
            <v>DA</v>
          </cell>
        </row>
        <row r="16">
          <cell r="A16">
            <v>10</v>
          </cell>
          <cell r="B16" t="str">
            <v>DOBRODOLEC</v>
          </cell>
          <cell r="C16" t="str">
            <v>PETRA</v>
          </cell>
          <cell r="D16" t="str">
            <v>REK</v>
          </cell>
          <cell r="O16" t="str">
            <v>WC</v>
          </cell>
        </row>
        <row r="17">
          <cell r="A17">
            <v>11</v>
          </cell>
          <cell r="B17" t="str">
            <v>ĐOKIĆ</v>
          </cell>
          <cell r="C17" t="str">
            <v>ALEKSANDRA</v>
          </cell>
          <cell r="D17" t="str">
            <v>REK</v>
          </cell>
          <cell r="O17" t="str">
            <v>WC</v>
          </cell>
        </row>
        <row r="18">
          <cell r="A18">
            <v>12</v>
          </cell>
          <cell r="B18" t="str">
            <v>JOJIĆ</v>
          </cell>
          <cell r="C18" t="str">
            <v>ANA</v>
          </cell>
          <cell r="D18" t="str">
            <v>DRI</v>
          </cell>
          <cell r="O18" t="str">
            <v>WC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0">
          <cell r="G20" t="str">
            <v/>
          </cell>
          <cell r="H20" t="str">
            <v/>
          </cell>
        </row>
        <row r="22">
          <cell r="G22" t="str">
            <v/>
          </cell>
          <cell r="H22" t="str">
            <v/>
          </cell>
        </row>
        <row r="24">
          <cell r="G24" t="str">
            <v/>
          </cell>
          <cell r="H24" t="str">
            <v/>
          </cell>
        </row>
        <row r="26">
          <cell r="G26" t="str">
            <v/>
          </cell>
          <cell r="H26" t="str">
            <v/>
          </cell>
        </row>
        <row r="28">
          <cell r="G28" t="str">
            <v/>
          </cell>
          <cell r="H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J10" sqref="J10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8" customWidth="1"/>
    <col min="10" max="10" width="10.7109375" style="0" customWidth="1"/>
    <col min="11" max="11" width="1.7109375" style="128" customWidth="1"/>
    <col min="12" max="12" width="10.7109375" style="0" customWidth="1"/>
    <col min="13" max="13" width="1.7109375" style="129" customWidth="1"/>
    <col min="14" max="14" width="10.7109375" style="0" customWidth="1"/>
    <col min="15" max="15" width="1.7109375" style="128" customWidth="1"/>
    <col min="16" max="16" width="10.7109375" style="0" customWidth="1"/>
    <col min="17" max="17" width="1.7109375" style="129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>
        <f>'[1]PODEŠAVANJA-NE BRISATI'!$A$6</f>
        <v>0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0" t="str">
        <f>'[1]PODEŠAVANJA-NE BRISATI'!$A$10</f>
        <v>19.11.2016.</v>
      </c>
      <c r="B4" s="130"/>
      <c r="C4" s="130"/>
      <c r="D4" s="17"/>
      <c r="E4" s="17"/>
      <c r="F4" s="17" t="str">
        <f>'[1]PODEŠAVANJA-NE BRISATI'!$C$10</f>
        <v>BEOGRAD, DRIL</v>
      </c>
      <c r="G4" s="18"/>
      <c r="H4" s="17"/>
      <c r="I4" s="19"/>
      <c r="J4" s="20" t="str">
        <f>'[1]PODEŠAVANJA-NE BRISATI'!$D$10</f>
        <v>Narandžasti nivo</v>
      </c>
      <c r="K4" s="19"/>
      <c r="L4" s="21" t="str">
        <f>'[1]PODEŠAVANJA-NE BRISATI'!$A$12</f>
        <v>10 S</v>
      </c>
      <c r="M4" s="19"/>
      <c r="N4" s="17"/>
      <c r="O4" s="19"/>
      <c r="P4" s="17"/>
      <c r="Q4" s="22" t="str">
        <f>'[1]PODEŠAVANJA-NE BRISATI'!$E$10</f>
        <v>Miloš Stojković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6" customFormat="1" ht="10.5" customHeight="1">
      <c r="A7" s="36">
        <v>1</v>
      </c>
      <c r="B7" s="37">
        <f>IF($D7="","",VLOOKUP($D7,'[1]PRIPREMA DEVOJCICE GT'!$A$7:$P$22,15))</f>
      </c>
      <c r="C7" s="37">
        <f>IF($D7="","",VLOOKUP($D7,'[1]PRIPREMA DEVOJCICE GT'!$A$7:$P$22,16))</f>
      </c>
      <c r="D7" s="38"/>
      <c r="E7" s="37" t="s">
        <v>18</v>
      </c>
      <c r="F7" s="37" t="s">
        <v>19</v>
      </c>
      <c r="G7" s="37"/>
      <c r="H7" s="37" t="s">
        <v>20</v>
      </c>
      <c r="I7" s="39"/>
      <c r="J7" s="40"/>
      <c r="K7" s="40"/>
      <c r="L7" s="40"/>
      <c r="M7" s="40"/>
      <c r="N7" s="41"/>
      <c r="O7" s="42"/>
      <c r="P7" s="43"/>
      <c r="Q7" s="44"/>
      <c r="R7" s="45"/>
      <c r="T7" s="47" t="e">
        <f>#REF!</f>
        <v>#REF!</v>
      </c>
      <c r="V7" s="47" t="str">
        <f>F$7&amp;" "&amp;E$7</f>
        <v>ALEKSANDRA ĐOKIĆ </v>
      </c>
    </row>
    <row r="8" spans="1:22" s="46" customFormat="1" ht="9" customHeight="1">
      <c r="A8" s="48"/>
      <c r="B8" s="49"/>
      <c r="C8" s="49"/>
      <c r="D8" s="50"/>
      <c r="E8" s="40"/>
      <c r="F8" s="40"/>
      <c r="G8" s="51"/>
      <c r="H8" s="52" t="s">
        <v>21</v>
      </c>
      <c r="I8" s="53"/>
      <c r="J8" s="54" t="s">
        <v>22</v>
      </c>
      <c r="K8" s="54"/>
      <c r="L8" s="40"/>
      <c r="M8" s="40"/>
      <c r="N8" s="41"/>
      <c r="O8" s="42"/>
      <c r="P8" s="43"/>
      <c r="Q8" s="44"/>
      <c r="R8" s="45"/>
      <c r="T8" s="55" t="e">
        <f>#REF!</f>
        <v>#REF!</v>
      </c>
      <c r="V8" s="55" t="str">
        <f>F$9&amp;" "&amp;E$9</f>
        <v>KATARINA MILOŠEVIĆ</v>
      </c>
    </row>
    <row r="9" spans="1:22" s="46" customFormat="1" ht="9" customHeight="1">
      <c r="A9" s="48">
        <v>2</v>
      </c>
      <c r="B9" s="37">
        <f>IF($D9="","",VLOOKUP($D9,'[1]PRIPREMA DEVOJCICE GT'!$A$7:$P$22,15))</f>
      </c>
      <c r="C9" s="37">
        <f>IF($D9="","",VLOOKUP($D9,'[1]PRIPREMA DEVOJCICE GT'!$A$7:$P$22,16))</f>
      </c>
      <c r="D9" s="38"/>
      <c r="E9" s="37" t="s">
        <v>23</v>
      </c>
      <c r="F9" s="37" t="s">
        <v>24</v>
      </c>
      <c r="G9" s="37"/>
      <c r="H9" s="37" t="s">
        <v>25</v>
      </c>
      <c r="I9" s="56"/>
      <c r="J9" s="40">
        <v>42</v>
      </c>
      <c r="K9" s="57"/>
      <c r="L9" s="40"/>
      <c r="M9" s="40"/>
      <c r="N9" s="41"/>
      <c r="O9" s="42"/>
      <c r="P9" s="43"/>
      <c r="Q9" s="44"/>
      <c r="R9" s="45"/>
      <c r="T9" s="55" t="e">
        <f>#REF!</f>
        <v>#REF!</v>
      </c>
      <c r="V9" s="55" t="str">
        <f>F$11&amp;" "&amp;E$11</f>
        <v>NIKOLINA BANKOVIĆ</v>
      </c>
    </row>
    <row r="10" spans="1:22" s="46" customFormat="1" ht="9" customHeight="1">
      <c r="A10" s="48"/>
      <c r="B10" s="49"/>
      <c r="C10" s="49"/>
      <c r="D10" s="50"/>
      <c r="E10" s="40"/>
      <c r="F10" s="40"/>
      <c r="G10" s="51"/>
      <c r="H10" s="40"/>
      <c r="I10" s="58"/>
      <c r="J10" s="52" t="s">
        <v>21</v>
      </c>
      <c r="K10" s="59"/>
      <c r="L10" s="54" t="s">
        <v>22</v>
      </c>
      <c r="M10" s="60"/>
      <c r="N10" s="61"/>
      <c r="O10" s="61"/>
      <c r="P10" s="43"/>
      <c r="Q10" s="44"/>
      <c r="R10" s="45"/>
      <c r="T10" s="55" t="e">
        <f>#REF!</f>
        <v>#REF!</v>
      </c>
      <c r="V10" s="55" t="str">
        <f>F$13&amp;" "&amp;E$13</f>
        <v>SABRINA JOTIĆ</v>
      </c>
    </row>
    <row r="11" spans="1:22" s="46" customFormat="1" ht="9" customHeight="1">
      <c r="A11" s="48">
        <v>3</v>
      </c>
      <c r="B11" s="37">
        <f>IF($D11="","",VLOOKUP($D11,'[1]PRIPREMA DEVOJCICE GT'!$A$7:$P$22,15))</f>
      </c>
      <c r="C11" s="37">
        <f>IF($D11="","",VLOOKUP($D11,'[1]PRIPREMA DEVOJCICE GT'!$A$7:$P$22,16))</f>
      </c>
      <c r="D11" s="38"/>
      <c r="E11" s="37" t="s">
        <v>26</v>
      </c>
      <c r="F11" s="37" t="s">
        <v>27</v>
      </c>
      <c r="G11" s="37"/>
      <c r="H11" s="37" t="s">
        <v>28</v>
      </c>
      <c r="I11" s="39"/>
      <c r="J11" s="40"/>
      <c r="K11" s="62"/>
      <c r="L11" s="40">
        <v>40</v>
      </c>
      <c r="M11" s="63"/>
      <c r="N11" s="61"/>
      <c r="O11" s="61"/>
      <c r="P11" s="43"/>
      <c r="Q11" s="44"/>
      <c r="R11" s="45"/>
      <c r="T11" s="55" t="e">
        <f>#REF!</f>
        <v>#REF!</v>
      </c>
      <c r="V11" s="55" t="str">
        <f>F$15&amp;" "&amp;E$15</f>
        <v>TAMARA LJUBA</v>
      </c>
    </row>
    <row r="12" spans="1:22" s="46" customFormat="1" ht="9" customHeight="1">
      <c r="A12" s="48"/>
      <c r="B12" s="49"/>
      <c r="C12" s="49"/>
      <c r="D12" s="50"/>
      <c r="E12" s="40"/>
      <c r="F12" s="40"/>
      <c r="G12" s="51"/>
      <c r="H12" s="52" t="s">
        <v>21</v>
      </c>
      <c r="I12" s="53"/>
      <c r="J12" s="54" t="s">
        <v>29</v>
      </c>
      <c r="K12" s="64"/>
      <c r="L12" s="40"/>
      <c r="M12" s="63"/>
      <c r="N12" s="61"/>
      <c r="O12" s="61"/>
      <c r="P12" s="43"/>
      <c r="Q12" s="44"/>
      <c r="R12" s="45"/>
      <c r="T12" s="55" t="e">
        <f>#REF!</f>
        <v>#REF!</v>
      </c>
      <c r="V12" s="55" t="str">
        <f>F$17&amp;" "&amp;E$17</f>
        <v>EMILIJA MILJKOVIĆ</v>
      </c>
    </row>
    <row r="13" spans="1:22" s="46" customFormat="1" ht="9" customHeight="1">
      <c r="A13" s="48">
        <v>4</v>
      </c>
      <c r="B13" s="37">
        <f>IF($D13="","",VLOOKUP($D13,'[1]PRIPREMA DEVOJCICE GT'!$A$7:$P$22,15))</f>
      </c>
      <c r="C13" s="37">
        <f>IF($D13="","",VLOOKUP($D13,'[1]PRIPREMA DEVOJCICE GT'!$A$7:$P$22,16))</f>
      </c>
      <c r="D13" s="38"/>
      <c r="E13" s="37" t="s">
        <v>30</v>
      </c>
      <c r="F13" s="37" t="s">
        <v>31</v>
      </c>
      <c r="G13" s="37"/>
      <c r="H13" s="37" t="s">
        <v>28</v>
      </c>
      <c r="I13" s="65"/>
      <c r="J13" s="40" t="s">
        <v>32</v>
      </c>
      <c r="K13" s="40"/>
      <c r="L13" s="40"/>
      <c r="M13" s="63"/>
      <c r="N13" s="61"/>
      <c r="O13" s="61"/>
      <c r="P13" s="43"/>
      <c r="Q13" s="44"/>
      <c r="R13" s="45"/>
      <c r="T13" s="55" t="e">
        <f>#REF!</f>
        <v>#REF!</v>
      </c>
      <c r="V13" s="55" t="str">
        <f>F$19&amp;" "&amp;E$19</f>
        <v>TAISIYA VERSHKOVA</v>
      </c>
    </row>
    <row r="14" spans="1:22" s="46" customFormat="1" ht="9" customHeight="1">
      <c r="A14" s="48"/>
      <c r="B14" s="49"/>
      <c r="C14" s="49"/>
      <c r="D14" s="50"/>
      <c r="E14" s="40"/>
      <c r="F14" s="40"/>
      <c r="G14" s="51"/>
      <c r="H14" s="40"/>
      <c r="I14" s="58"/>
      <c r="J14" s="40"/>
      <c r="K14" s="40"/>
      <c r="L14" s="52" t="s">
        <v>21</v>
      </c>
      <c r="M14" s="59"/>
      <c r="N14" s="54" t="s">
        <v>33</v>
      </c>
      <c r="O14" s="60"/>
      <c r="P14" s="43"/>
      <c r="Q14" s="44"/>
      <c r="R14" s="45"/>
      <c r="T14" s="55" t="e">
        <f>#REF!</f>
        <v>#REF!</v>
      </c>
      <c r="V14" s="55" t="str">
        <f>F$21&amp;" "&amp;E$21</f>
        <v>GAJA ĐURIČKOVIĆ</v>
      </c>
    </row>
    <row r="15" spans="1:22" s="46" customFormat="1" ht="9" customHeight="1">
      <c r="A15" s="36">
        <v>5</v>
      </c>
      <c r="B15" s="37">
        <f>IF($D15="","",VLOOKUP($D15,'[1]PRIPREMA DEVOJCICE GT'!$A$7:$P$22,15))</f>
      </c>
      <c r="C15" s="37">
        <f>IF($D15="","",VLOOKUP($D15,'[1]PRIPREMA DEVOJCICE GT'!$A$7:$P$22,16))</f>
      </c>
      <c r="D15" s="38"/>
      <c r="E15" s="37" t="s">
        <v>34</v>
      </c>
      <c r="F15" s="37" t="s">
        <v>35</v>
      </c>
      <c r="G15" s="37"/>
      <c r="H15" s="37" t="s">
        <v>36</v>
      </c>
      <c r="I15" s="66"/>
      <c r="J15" s="40"/>
      <c r="K15" s="40"/>
      <c r="L15" s="40"/>
      <c r="M15" s="63"/>
      <c r="N15" s="46">
        <v>40</v>
      </c>
      <c r="V15" s="55" t="str">
        <f>'[2]Sheet1'!H$20&amp;" "&amp;'[2]Sheet1'!G$20</f>
        <v> </v>
      </c>
    </row>
    <row r="16" spans="1:22" s="46" customFormat="1" ht="9" customHeight="1">
      <c r="A16" s="48"/>
      <c r="B16" s="49"/>
      <c r="C16" s="49"/>
      <c r="D16" s="50"/>
      <c r="E16" s="40"/>
      <c r="F16" s="40"/>
      <c r="G16" s="51"/>
      <c r="H16" s="52" t="s">
        <v>21</v>
      </c>
      <c r="I16" s="53"/>
      <c r="J16" s="54" t="s">
        <v>37</v>
      </c>
      <c r="K16" s="54"/>
      <c r="L16" s="40"/>
      <c r="M16" s="63"/>
      <c r="V16" s="55" t="str">
        <f>'[2]Sheet1'!H$22&amp;" "&amp;'[2]Sheet1'!G$22</f>
        <v> </v>
      </c>
    </row>
    <row r="17" spans="1:22" s="46" customFormat="1" ht="9" customHeight="1">
      <c r="A17" s="48">
        <v>6</v>
      </c>
      <c r="B17" s="37">
        <f>IF($D17="","",VLOOKUP($D17,'[1]PRIPREMA DEVOJCICE GT'!$A$7:$P$22,15))</f>
      </c>
      <c r="C17" s="37">
        <f>IF($D17="","",VLOOKUP($D17,'[1]PRIPREMA DEVOJCICE GT'!$A$7:$P$22,16))</f>
      </c>
      <c r="D17" s="38"/>
      <c r="E17" s="37" t="s">
        <v>38</v>
      </c>
      <c r="F17" s="37" t="s">
        <v>39</v>
      </c>
      <c r="G17" s="37"/>
      <c r="H17" s="37" t="s">
        <v>40</v>
      </c>
      <c r="I17" s="56"/>
      <c r="J17" s="40">
        <v>41</v>
      </c>
      <c r="K17" s="57"/>
      <c r="L17" s="40"/>
      <c r="M17" s="63"/>
      <c r="V17" s="55" t="str">
        <f>'[2]Sheet1'!H$24&amp;" "&amp;'[2]Sheet1'!G$24</f>
        <v> </v>
      </c>
    </row>
    <row r="18" spans="1:22" s="46" customFormat="1" ht="9" customHeight="1">
      <c r="A18" s="48"/>
      <c r="B18" s="49"/>
      <c r="C18" s="49"/>
      <c r="D18" s="50"/>
      <c r="E18" s="40"/>
      <c r="F18" s="40"/>
      <c r="G18" s="51"/>
      <c r="H18" s="40"/>
      <c r="I18" s="58"/>
      <c r="J18" s="52" t="s">
        <v>21</v>
      </c>
      <c r="K18" s="59"/>
      <c r="L18" s="54" t="s">
        <v>41</v>
      </c>
      <c r="M18" s="67"/>
      <c r="V18" s="55" t="str">
        <f>'[2]Sheet1'!H$26&amp;" "&amp;'[2]Sheet1'!G$26</f>
        <v> </v>
      </c>
    </row>
    <row r="19" spans="1:22" s="46" customFormat="1" ht="9" customHeight="1">
      <c r="A19" s="48">
        <v>7</v>
      </c>
      <c r="B19" s="37">
        <f>IF($D19="","",VLOOKUP($D19,'[1]PRIPREMA DEVOJCICE GT'!$A$7:$P$22,15))</f>
      </c>
      <c r="C19" s="37">
        <f>IF($D19="","",VLOOKUP($D19,'[1]PRIPREMA DEVOJCICE GT'!$A$7:$P$22,16))</f>
      </c>
      <c r="D19" s="38"/>
      <c r="E19" s="37" t="s">
        <v>42</v>
      </c>
      <c r="F19" s="37" t="s">
        <v>43</v>
      </c>
      <c r="G19" s="37"/>
      <c r="H19" s="37" t="s">
        <v>40</v>
      </c>
      <c r="I19" s="39"/>
      <c r="J19" s="40"/>
      <c r="K19" s="62"/>
      <c r="L19" s="40">
        <v>40</v>
      </c>
      <c r="M19" s="61"/>
      <c r="V19" s="55" t="str">
        <f>'[2]Sheet1'!H$28&amp;" "&amp;'[2]Sheet1'!G$28</f>
        <v> </v>
      </c>
    </row>
    <row r="20" spans="1:22" s="46" customFormat="1" ht="9" customHeight="1">
      <c r="A20" s="48"/>
      <c r="B20" s="49"/>
      <c r="C20" s="49"/>
      <c r="D20" s="50"/>
      <c r="E20" s="40"/>
      <c r="F20" s="40"/>
      <c r="G20" s="51"/>
      <c r="H20" s="52" t="s">
        <v>21</v>
      </c>
      <c r="I20" s="53"/>
      <c r="J20" s="54" t="s">
        <v>41</v>
      </c>
      <c r="K20" s="64"/>
      <c r="L20" s="40"/>
      <c r="M20" s="61"/>
      <c r="V20" s="55" t="e">
        <f>'[2]Sheet1'!#REF!&amp;" "&amp;'[2]Sheet1'!#REF!</f>
        <v>#REF!</v>
      </c>
    </row>
    <row r="21" spans="1:22" s="46" customFormat="1" ht="9" customHeight="1">
      <c r="A21" s="48">
        <v>8</v>
      </c>
      <c r="B21" s="37">
        <f>IF($D21="","",VLOOKUP($D21,'[1]PRIPREMA DEVOJCICE GT'!$A$7:$P$22,15))</f>
      </c>
      <c r="C21" s="37">
        <f>IF($D21="","",VLOOKUP($D21,'[1]PRIPREMA DEVOJCICE GT'!$A$7:$P$22,16))</f>
      </c>
      <c r="D21" s="38"/>
      <c r="E21" s="37" t="s">
        <v>44</v>
      </c>
      <c r="F21" s="37" t="s">
        <v>45</v>
      </c>
      <c r="G21" s="37"/>
      <c r="H21" s="37" t="s">
        <v>46</v>
      </c>
      <c r="I21" s="65"/>
      <c r="J21" s="40">
        <v>42</v>
      </c>
      <c r="K21" s="40"/>
      <c r="L21" s="40"/>
      <c r="M21" s="61"/>
      <c r="V21" s="55" t="e">
        <f>'[2]Sheet1'!#REF!&amp;" "&amp;'[2]Sheet1'!#REF!</f>
        <v>#REF!</v>
      </c>
    </row>
    <row r="22" s="46" customFormat="1" ht="9" customHeight="1">
      <c r="V22" s="55" t="e">
        <f>'[2]Sheet1'!#REF!&amp;" "&amp;'[2]Sheet1'!#REF!</f>
        <v>#REF!</v>
      </c>
    </row>
    <row r="23" s="46" customFormat="1" ht="9" customHeight="1">
      <c r="V23" s="55"/>
    </row>
    <row r="24" s="46" customFormat="1" ht="9" customHeight="1">
      <c r="V24" s="55"/>
    </row>
    <row r="25" s="46" customFormat="1" ht="9" customHeight="1">
      <c r="V25" s="55"/>
    </row>
    <row r="26" s="46" customFormat="1" ht="9" customHeight="1">
      <c r="V26" s="55"/>
    </row>
    <row r="27" s="46" customFormat="1" ht="9" customHeight="1">
      <c r="V27" s="55"/>
    </row>
    <row r="28" s="46" customFormat="1" ht="9" customHeight="1">
      <c r="V28" s="55"/>
    </row>
    <row r="29" s="46" customFormat="1" ht="9" customHeight="1">
      <c r="V29" s="55"/>
    </row>
    <row r="30" s="46" customFormat="1" ht="9" customHeight="1">
      <c r="V30" s="55"/>
    </row>
    <row r="31" spans="10:22" s="46" customFormat="1" ht="9" customHeight="1">
      <c r="J31" s="49"/>
      <c r="K31" s="49"/>
      <c r="L31" s="49"/>
      <c r="M31" s="68"/>
      <c r="N31" s="68"/>
      <c r="P31" s="68"/>
      <c r="V31" s="55"/>
    </row>
    <row r="32" spans="10:22" s="46" customFormat="1" ht="9" customHeight="1">
      <c r="J32" s="68"/>
      <c r="K32" s="68"/>
      <c r="L32" s="49"/>
      <c r="M32" s="68" t="s">
        <v>47</v>
      </c>
      <c r="N32" s="68"/>
      <c r="O32" s="68"/>
      <c r="P32" s="68"/>
      <c r="Q32" s="44"/>
      <c r="R32" s="45"/>
      <c r="V32" s="55"/>
    </row>
    <row r="33" spans="10:22" s="46" customFormat="1" ht="9" customHeight="1">
      <c r="J33" s="49"/>
      <c r="K33" s="49"/>
      <c r="L33" s="49"/>
      <c r="M33" s="68"/>
      <c r="N33" s="68"/>
      <c r="P33" s="69"/>
      <c r="Q33" s="44"/>
      <c r="R33" s="45"/>
      <c r="V33" s="55"/>
    </row>
    <row r="34" spans="10:22" s="46" customFormat="1" ht="9" customHeight="1">
      <c r="J34" s="40"/>
      <c r="K34" s="40"/>
      <c r="L34" s="41"/>
      <c r="M34" s="42"/>
      <c r="N34" s="43"/>
      <c r="Q34" s="44"/>
      <c r="R34" s="45"/>
      <c r="V34" s="55"/>
    </row>
    <row r="35" spans="10:22" s="46" customFormat="1" ht="9" customHeight="1">
      <c r="J35" s="54" t="s">
        <v>48</v>
      </c>
      <c r="K35" s="60"/>
      <c r="L35" s="61"/>
      <c r="M35" s="61"/>
      <c r="N35" s="43"/>
      <c r="Q35" s="44"/>
      <c r="R35" s="45"/>
      <c r="V35" s="55"/>
    </row>
    <row r="36" spans="10:22" s="46" customFormat="1" ht="9" customHeight="1">
      <c r="J36" s="40"/>
      <c r="K36" s="63"/>
      <c r="L36" s="61"/>
      <c r="M36" s="61"/>
      <c r="N36" s="43"/>
      <c r="Q36" s="44"/>
      <c r="R36" s="45"/>
      <c r="V36" s="55"/>
    </row>
    <row r="37" spans="10:22" s="46" customFormat="1" ht="9" customHeight="1">
      <c r="J37" s="40"/>
      <c r="K37" s="63"/>
      <c r="L37" s="61"/>
      <c r="M37" s="61"/>
      <c r="N37" s="43"/>
      <c r="Q37" s="44"/>
      <c r="R37" s="45"/>
      <c r="V37" s="55"/>
    </row>
    <row r="38" spans="10:22" s="46" customFormat="1" ht="9" customHeight="1" thickBot="1">
      <c r="J38" s="40"/>
      <c r="K38" s="63"/>
      <c r="L38" s="61"/>
      <c r="M38" s="61"/>
      <c r="N38" s="43"/>
      <c r="Q38" s="44"/>
      <c r="R38" s="45"/>
      <c r="V38" s="70"/>
    </row>
    <row r="39" spans="1:18" s="46" customFormat="1" ht="9" customHeight="1">
      <c r="A39" s="71"/>
      <c r="I39" s="49"/>
      <c r="J39" s="52" t="s">
        <v>21</v>
      </c>
      <c r="K39" s="59"/>
      <c r="L39" s="54" t="s">
        <v>49</v>
      </c>
      <c r="M39" s="60"/>
      <c r="N39" s="43"/>
      <c r="Q39" s="44"/>
      <c r="R39" s="45"/>
    </row>
    <row r="40" spans="1:18" s="46" customFormat="1" ht="9" customHeight="1">
      <c r="A40" s="72"/>
      <c r="I40" s="49"/>
      <c r="J40" s="40"/>
      <c r="K40" s="63"/>
      <c r="L40" s="40">
        <v>41</v>
      </c>
      <c r="M40" s="63"/>
      <c r="N40" s="43"/>
      <c r="Q40" s="44"/>
      <c r="R40" s="45"/>
    </row>
    <row r="41" spans="1:18" s="46" customFormat="1" ht="9" customHeight="1">
      <c r="A41" s="72"/>
      <c r="I41" s="49"/>
      <c r="J41" s="40"/>
      <c r="K41" s="63"/>
      <c r="L41" s="61"/>
      <c r="M41" s="63"/>
      <c r="N41" s="43"/>
      <c r="Q41" s="44"/>
      <c r="R41" s="45"/>
    </row>
    <row r="42" spans="1:18" s="46" customFormat="1" ht="9" customHeight="1">
      <c r="A42" s="72"/>
      <c r="I42" s="49"/>
      <c r="J42" s="40"/>
      <c r="K42" s="63"/>
      <c r="L42" s="61"/>
      <c r="M42" s="63"/>
      <c r="N42" s="43"/>
      <c r="Q42" s="44"/>
      <c r="R42" s="45"/>
    </row>
    <row r="43" spans="1:18" s="46" customFormat="1" ht="9" customHeight="1">
      <c r="A43" s="72"/>
      <c r="I43" s="49"/>
      <c r="J43" s="54" t="s">
        <v>50</v>
      </c>
      <c r="K43" s="67"/>
      <c r="L43" s="61"/>
      <c r="M43" s="63"/>
      <c r="N43" s="43"/>
      <c r="Q43" s="44"/>
      <c r="R43" s="73"/>
    </row>
    <row r="44" spans="9:18" s="46" customFormat="1" ht="9" customHeight="1">
      <c r="I44" s="49"/>
      <c r="J44" s="40"/>
      <c r="K44" s="61"/>
      <c r="L44" s="61"/>
      <c r="M44" s="63"/>
      <c r="N44" s="43"/>
      <c r="Q44" s="44"/>
      <c r="R44" s="45"/>
    </row>
    <row r="45" spans="10:18" s="46" customFormat="1" ht="9" customHeight="1">
      <c r="J45" s="40"/>
      <c r="K45" s="61"/>
      <c r="L45" s="61"/>
      <c r="M45" s="63"/>
      <c r="N45" s="43"/>
      <c r="Q45" s="44"/>
      <c r="R45" s="45"/>
    </row>
    <row r="46" spans="10:18" s="46" customFormat="1" ht="9" customHeight="1">
      <c r="J46" s="40"/>
      <c r="K46" s="61"/>
      <c r="L46" s="61"/>
      <c r="M46" s="63"/>
      <c r="N46" s="43"/>
      <c r="Q46" s="44"/>
      <c r="R46" s="45"/>
    </row>
    <row r="47" spans="10:18" s="46" customFormat="1" ht="9" customHeight="1">
      <c r="J47" s="40"/>
      <c r="K47" s="61"/>
      <c r="L47" s="52" t="s">
        <v>21</v>
      </c>
      <c r="M47" s="59"/>
      <c r="N47" s="54" t="s">
        <v>49</v>
      </c>
      <c r="O47" s="60"/>
      <c r="Q47" s="44"/>
      <c r="R47" s="45"/>
    </row>
    <row r="48" spans="10:18" s="46" customFormat="1" ht="9" customHeight="1">
      <c r="J48" s="40"/>
      <c r="K48" s="61"/>
      <c r="L48" s="40"/>
      <c r="M48" s="63"/>
      <c r="N48" s="40">
        <v>41</v>
      </c>
      <c r="Q48" s="44"/>
      <c r="R48" s="45"/>
    </row>
    <row r="49" spans="10:18" s="46" customFormat="1" ht="9" customHeight="1">
      <c r="J49" s="40"/>
      <c r="K49" s="61"/>
      <c r="L49" s="61"/>
      <c r="M49" s="63"/>
      <c r="N49" s="43"/>
      <c r="Q49" s="44"/>
      <c r="R49" s="45"/>
    </row>
    <row r="50" spans="10:18" s="46" customFormat="1" ht="9" customHeight="1">
      <c r="J50" s="40"/>
      <c r="K50" s="61"/>
      <c r="L50" s="61"/>
      <c r="M50" s="63"/>
      <c r="N50" s="43"/>
      <c r="Q50" s="44"/>
      <c r="R50" s="45"/>
    </row>
    <row r="51" spans="10:18" s="46" customFormat="1" ht="9" customHeight="1">
      <c r="J51" s="54" t="s">
        <v>51</v>
      </c>
      <c r="K51" s="60"/>
      <c r="L51" s="61"/>
      <c r="M51" s="63"/>
      <c r="N51" s="43"/>
      <c r="Q51" s="44"/>
      <c r="R51" s="45"/>
    </row>
    <row r="52" spans="10:18" s="46" customFormat="1" ht="9" customHeight="1">
      <c r="J52" s="40"/>
      <c r="K52" s="63"/>
      <c r="L52" s="61"/>
      <c r="M52" s="63"/>
      <c r="N52" s="43"/>
      <c r="Q52" s="44"/>
      <c r="R52" s="45"/>
    </row>
    <row r="53" spans="10:18" s="46" customFormat="1" ht="9" customHeight="1">
      <c r="J53" s="40"/>
      <c r="K53" s="63"/>
      <c r="L53" s="61"/>
      <c r="M53" s="63"/>
      <c r="N53" s="43"/>
      <c r="Q53" s="44"/>
      <c r="R53" s="45"/>
    </row>
    <row r="54" spans="10:18" s="46" customFormat="1" ht="9" customHeight="1">
      <c r="J54" s="40"/>
      <c r="K54" s="63"/>
      <c r="L54" s="61"/>
      <c r="M54" s="63"/>
      <c r="N54" s="43"/>
      <c r="Q54" s="44"/>
      <c r="R54" s="45"/>
    </row>
    <row r="55" spans="10:18" s="46" customFormat="1" ht="9" customHeight="1">
      <c r="J55" s="52" t="s">
        <v>21</v>
      </c>
      <c r="K55" s="59"/>
      <c r="L55" s="54" t="s">
        <v>52</v>
      </c>
      <c r="M55" s="67"/>
      <c r="N55" s="43"/>
      <c r="Q55" s="44"/>
      <c r="R55" s="45"/>
    </row>
    <row r="56" spans="10:18" s="46" customFormat="1" ht="9" customHeight="1">
      <c r="J56" s="40"/>
      <c r="K56" s="63"/>
      <c r="L56" s="40">
        <v>41</v>
      </c>
      <c r="M56" s="61"/>
      <c r="N56" s="43"/>
      <c r="Q56" s="44"/>
      <c r="R56" s="45"/>
    </row>
    <row r="57" spans="10:18" s="46" customFormat="1" ht="9" customHeight="1">
      <c r="J57" s="40"/>
      <c r="K57" s="63"/>
      <c r="L57" s="61"/>
      <c r="M57" s="61"/>
      <c r="N57" s="43"/>
      <c r="Q57" s="44"/>
      <c r="R57" s="45"/>
    </row>
    <row r="58" spans="10:18" s="46" customFormat="1" ht="9" customHeight="1">
      <c r="J58" s="40"/>
      <c r="K58" s="63"/>
      <c r="L58" s="61"/>
      <c r="M58" s="61"/>
      <c r="N58" s="43"/>
      <c r="Q58" s="44"/>
      <c r="R58" s="45"/>
    </row>
    <row r="59" spans="10:18" s="46" customFormat="1" ht="9" customHeight="1">
      <c r="J59" s="54" t="s">
        <v>53</v>
      </c>
      <c r="K59" s="67"/>
      <c r="L59" s="61"/>
      <c r="M59" s="61"/>
      <c r="N59" s="43"/>
      <c r="O59" s="74"/>
      <c r="P59" s="74"/>
      <c r="Q59" s="44"/>
      <c r="R59" s="73"/>
    </row>
    <row r="60" spans="17:18" s="46" customFormat="1" ht="9" customHeight="1">
      <c r="Q60" s="44"/>
      <c r="R60" s="45"/>
    </row>
    <row r="61" spans="17:18" s="46" customFormat="1" ht="9" customHeight="1">
      <c r="Q61" s="44"/>
      <c r="R61" s="45"/>
    </row>
    <row r="62" spans="17:18" s="46" customFormat="1" ht="9" customHeight="1">
      <c r="Q62" s="44"/>
      <c r="R62" s="45"/>
    </row>
    <row r="63" spans="17:18" s="46" customFormat="1" ht="9" customHeight="1">
      <c r="Q63" s="44"/>
      <c r="R63" s="45"/>
    </row>
    <row r="64" spans="17:18" s="46" customFormat="1" ht="9" customHeight="1">
      <c r="Q64" s="44"/>
      <c r="R64" s="45"/>
    </row>
    <row r="65" spans="17:18" s="46" customFormat="1" ht="9" customHeight="1">
      <c r="Q65" s="44"/>
      <c r="R65" s="45"/>
    </row>
    <row r="66" spans="17:18" s="46" customFormat="1" ht="9" customHeight="1">
      <c r="Q66" s="44"/>
      <c r="R66" s="45"/>
    </row>
    <row r="67" spans="17:18" s="46" customFormat="1" ht="9" customHeight="1">
      <c r="Q67" s="44"/>
      <c r="R67" s="45"/>
    </row>
    <row r="68" spans="2:18" s="46" customFormat="1" ht="9" customHeight="1">
      <c r="B68" s="40"/>
      <c r="C68" s="61"/>
      <c r="D68" s="61"/>
      <c r="E68" s="61"/>
      <c r="F68" s="43"/>
      <c r="G68" s="75"/>
      <c r="H68" s="75"/>
      <c r="Q68" s="44"/>
      <c r="R68" s="45"/>
    </row>
    <row r="69" spans="17:18" s="46" customFormat="1" ht="9" customHeight="1">
      <c r="Q69" s="44"/>
      <c r="R69" s="45"/>
    </row>
    <row r="70" spans="17:18" s="74" customFormat="1" ht="6.75" customHeight="1">
      <c r="Q70" s="76"/>
      <c r="R70" s="77"/>
    </row>
    <row r="71" spans="1:17" s="75" customFormat="1" ht="10.5" customHeight="1">
      <c r="A71" s="78" t="s">
        <v>54</v>
      </c>
      <c r="B71" s="79"/>
      <c r="C71" s="80"/>
      <c r="D71" s="81" t="s">
        <v>55</v>
      </c>
      <c r="E71" s="82" t="s">
        <v>56</v>
      </c>
      <c r="F71" s="81"/>
      <c r="G71" s="83"/>
      <c r="H71" s="84"/>
      <c r="I71" s="81" t="s">
        <v>55</v>
      </c>
      <c r="J71" s="82" t="s">
        <v>57</v>
      </c>
      <c r="K71" s="85"/>
      <c r="L71" s="82" t="s">
        <v>58</v>
      </c>
      <c r="M71" s="86"/>
      <c r="N71" s="87" t="s">
        <v>59</v>
      </c>
      <c r="O71" s="87"/>
      <c r="P71" s="88"/>
      <c r="Q71" s="89"/>
    </row>
    <row r="72" spans="1:17" s="75" customFormat="1" ht="9" customHeight="1">
      <c r="A72" s="90" t="s">
        <v>60</v>
      </c>
      <c r="B72" s="91"/>
      <c r="C72" s="92"/>
      <c r="D72" s="93">
        <v>1</v>
      </c>
      <c r="E72" s="94"/>
      <c r="F72" s="94"/>
      <c r="G72" s="95"/>
      <c r="H72" s="96"/>
      <c r="I72" s="97" t="s">
        <v>61</v>
      </c>
      <c r="J72" s="91"/>
      <c r="K72" s="98"/>
      <c r="L72" s="91"/>
      <c r="M72" s="99"/>
      <c r="N72" s="100" t="s">
        <v>62</v>
      </c>
      <c r="O72" s="101"/>
      <c r="P72" s="101"/>
      <c r="Q72" s="102"/>
    </row>
    <row r="73" spans="1:17" s="75" customFormat="1" ht="9" customHeight="1">
      <c r="A73" s="90" t="s">
        <v>63</v>
      </c>
      <c r="B73" s="91"/>
      <c r="C73" s="103">
        <f>'[1]PRIPREMA DECACI GT'!H19</f>
        <v>0</v>
      </c>
      <c r="D73" s="93">
        <v>2</v>
      </c>
      <c r="E73" s="94"/>
      <c r="F73" s="94"/>
      <c r="G73" s="95"/>
      <c r="H73" s="96"/>
      <c r="I73" s="97" t="s">
        <v>64</v>
      </c>
      <c r="J73" s="91"/>
      <c r="K73" s="98"/>
      <c r="L73" s="91"/>
      <c r="M73" s="99"/>
      <c r="N73" s="104" t="s">
        <v>49</v>
      </c>
      <c r="O73" s="105"/>
      <c r="P73" s="105"/>
      <c r="Q73" s="106"/>
    </row>
    <row r="74" spans="1:17" s="75" customFormat="1" ht="9" customHeight="1">
      <c r="A74" s="107" t="s">
        <v>65</v>
      </c>
      <c r="B74" s="108"/>
      <c r="C74" s="109" t="str">
        <f>IF('[1]PRIPREMA DECACI GT'!O34="DA",'[1]PRIPREMA DECACI GT'!H34,IF('[1]PRIPREMA DECACI GT'!O33="DA",'[1]PRIPREMA DECACI GT'!H33,IF('[1]PRIPREMA DECACI GT'!O32="DA",'[1]PRIPREMA DECACI GT'!#REF!,IF('[1]PRIPREMA DECACI GT'!O31="DA",'[1]PRIPREMA DECACI GT'!#REF!,IF('[1]PRIPREMA DECACI GT'!O30="DA",'[1]PRIPREMA DECACI GT'!#REF!,"/")))))</f>
        <v>/</v>
      </c>
      <c r="D74" s="93">
        <v>3</v>
      </c>
      <c r="E74" s="94"/>
      <c r="F74" s="94"/>
      <c r="G74" s="95"/>
      <c r="H74" s="96"/>
      <c r="I74" s="97" t="s">
        <v>66</v>
      </c>
      <c r="J74" s="91"/>
      <c r="K74" s="98"/>
      <c r="L74" s="91"/>
      <c r="M74" s="99"/>
      <c r="N74" s="100" t="s">
        <v>67</v>
      </c>
      <c r="O74" s="101"/>
      <c r="P74" s="101"/>
      <c r="Q74" s="102"/>
    </row>
    <row r="75" spans="1:17" s="75" customFormat="1" ht="9" customHeight="1">
      <c r="A75" s="110"/>
      <c r="B75" s="24"/>
      <c r="C75" s="111"/>
      <c r="D75" s="93">
        <v>4</v>
      </c>
      <c r="E75" s="94"/>
      <c r="F75" s="94"/>
      <c r="G75" s="95"/>
      <c r="H75" s="96"/>
      <c r="I75" s="97" t="s">
        <v>68</v>
      </c>
      <c r="J75" s="91"/>
      <c r="K75" s="98"/>
      <c r="L75" s="91"/>
      <c r="M75" s="99"/>
      <c r="N75" s="112" t="s">
        <v>69</v>
      </c>
      <c r="O75" s="98"/>
      <c r="P75" s="91"/>
      <c r="Q75" s="99"/>
    </row>
    <row r="76" spans="1:17" s="75" customFormat="1" ht="9" customHeight="1">
      <c r="A76" s="113" t="s">
        <v>70</v>
      </c>
      <c r="B76" s="114"/>
      <c r="C76" s="115"/>
      <c r="D76" s="116"/>
      <c r="E76" s="117"/>
      <c r="F76" s="118"/>
      <c r="G76" s="117"/>
      <c r="H76" s="96"/>
      <c r="I76" s="97" t="s">
        <v>71</v>
      </c>
      <c r="J76" s="91"/>
      <c r="K76" s="98"/>
      <c r="L76" s="91"/>
      <c r="M76" s="99"/>
      <c r="N76" s="108" t="s">
        <v>72</v>
      </c>
      <c r="O76" s="119"/>
      <c r="P76" s="108"/>
      <c r="Q76" s="106"/>
    </row>
    <row r="77" spans="1:17" s="75" customFormat="1" ht="9" customHeight="1">
      <c r="A77" s="90" t="s">
        <v>60</v>
      </c>
      <c r="B77" s="91"/>
      <c r="C77" s="92"/>
      <c r="D77" s="116"/>
      <c r="E77" s="117"/>
      <c r="F77" s="118"/>
      <c r="G77" s="117"/>
      <c r="H77" s="96"/>
      <c r="I77" s="97" t="s">
        <v>73</v>
      </c>
      <c r="J77" s="91"/>
      <c r="K77" s="98"/>
      <c r="L77" s="91"/>
      <c r="M77" s="99"/>
      <c r="N77" s="100" t="s">
        <v>74</v>
      </c>
      <c r="O77" s="101"/>
      <c r="P77" s="101"/>
      <c r="Q77" s="102"/>
    </row>
    <row r="78" spans="1:17" s="75" customFormat="1" ht="9" customHeight="1">
      <c r="A78" s="90" t="s">
        <v>75</v>
      </c>
      <c r="B78" s="91"/>
      <c r="C78" s="120">
        <f>'[1]PRIPREMA DECACI GT'!H19</f>
        <v>0</v>
      </c>
      <c r="D78" s="116"/>
      <c r="E78" s="117"/>
      <c r="F78" s="118"/>
      <c r="G78" s="117"/>
      <c r="H78" s="96"/>
      <c r="I78" s="97" t="s">
        <v>76</v>
      </c>
      <c r="J78" s="91"/>
      <c r="K78" s="98"/>
      <c r="L78" s="91"/>
      <c r="M78" s="99"/>
      <c r="N78" s="91"/>
      <c r="O78" s="98"/>
      <c r="P78" s="91"/>
      <c r="Q78" s="99"/>
    </row>
    <row r="79" spans="1:17" s="75" customFormat="1" ht="9" customHeight="1">
      <c r="A79" s="107" t="s">
        <v>77</v>
      </c>
      <c r="B79" s="108"/>
      <c r="C79" s="121"/>
      <c r="D79" s="122"/>
      <c r="E79" s="123"/>
      <c r="F79" s="124"/>
      <c r="G79" s="123"/>
      <c r="H79" s="125"/>
      <c r="I79" s="126" t="s">
        <v>78</v>
      </c>
      <c r="J79" s="108"/>
      <c r="K79" s="119"/>
      <c r="L79" s="108"/>
      <c r="M79" s="106"/>
      <c r="N79" s="108" t="s">
        <v>79</v>
      </c>
      <c r="O79" s="119"/>
      <c r="P79" s="108"/>
      <c r="Q79" s="127">
        <f>MIN(4,'[1]PRIPREMA DECACI GT'!R17)</f>
        <v>4</v>
      </c>
    </row>
  </sheetData>
  <sheetProtection/>
  <mergeCells count="1">
    <mergeCell ref="A4:C4"/>
  </mergeCells>
  <conditionalFormatting sqref="G7 G9 G11 G13 G15 G17 G19 G21">
    <cfRule type="expression" priority="7" dxfId="0" stopIfTrue="1">
      <formula>AND($D7&lt;9,$C7&gt;0)</formula>
    </cfRule>
  </conditionalFormatting>
  <conditionalFormatting sqref="L14 J10 H8 H12 L47 J39 J55 H16 J18 H20">
    <cfRule type="expression" priority="8" dxfId="10" stopIfTrue="1">
      <formula>AND($N$1="CU",H8="Umpire")</formula>
    </cfRule>
    <cfRule type="expression" priority="9" dxfId="9" stopIfTrue="1">
      <formula>AND($N$1="CU",H8&lt;&gt;"Umpire",I8&lt;&gt;"")</formula>
    </cfRule>
    <cfRule type="expression" priority="10" dxfId="8" stopIfTrue="1">
      <formula>AND($N$1="CU",H8&lt;&gt;"Umpire")</formula>
    </cfRule>
  </conditionalFormatting>
  <conditionalFormatting sqref="N14 J8 J12 L55 L39 J16 J20 L10 L18">
    <cfRule type="expression" priority="11" dxfId="0" stopIfTrue="1">
      <formula>I8="as"</formula>
    </cfRule>
    <cfRule type="expression" priority="12" dxfId="0" stopIfTrue="1">
      <formula>I8="bs"</formula>
    </cfRule>
  </conditionalFormatting>
  <conditionalFormatting sqref="B7 B9 B11 B13 B15 B17 B19 B21 J32">
    <cfRule type="cellIs" priority="13" dxfId="18" operator="equal" stopIfTrue="1">
      <formula>"QA"</formula>
    </cfRule>
    <cfRule type="cellIs" priority="14" dxfId="18" operator="equal" stopIfTrue="1">
      <formula>"DA"</formula>
    </cfRule>
  </conditionalFormatting>
  <conditionalFormatting sqref="I8 I12 I16 I20 M14 K10 K18">
    <cfRule type="expression" priority="15" dxfId="11" stopIfTrue="1">
      <formula>$N$1="CU"</formula>
    </cfRule>
  </conditionalFormatting>
  <conditionalFormatting sqref="E19 E21 E9 E17 E15 E13 E7 E11">
    <cfRule type="cellIs" priority="16" dxfId="3" operator="equal" stopIfTrue="1">
      <formula>"Bye"</formula>
    </cfRule>
  </conditionalFormatting>
  <conditionalFormatting sqref="D7 D13 D9 D15 D17 D11 D19 D21">
    <cfRule type="expression" priority="17" dxfId="14" stopIfTrue="1">
      <formula>$D7&gt;0</formula>
    </cfRule>
  </conditionalFormatting>
  <conditionalFormatting sqref="D7">
    <cfRule type="expression" priority="6" dxfId="14" stopIfTrue="1">
      <formula>$D7&gt;0</formula>
    </cfRule>
  </conditionalFormatting>
  <conditionalFormatting sqref="K55 K39 M47">
    <cfRule type="expression" priority="5" dxfId="11" stopIfTrue="1">
      <formula>$N$1="CU"</formula>
    </cfRule>
  </conditionalFormatting>
  <conditionalFormatting sqref="Q79">
    <cfRule type="expression" priority="3" dxfId="11" stopIfTrue="1">
      <formula>$N$1="CU"</formula>
    </cfRule>
  </conditionalFormatting>
  <conditionalFormatting sqref="Q79">
    <cfRule type="expression" priority="4" dxfId="11" stopIfTrue="1">
      <formula>$N$1="CU"</formula>
    </cfRule>
  </conditionalFormatting>
  <conditionalFormatting sqref="P33">
    <cfRule type="expression" priority="20" dxfId="10" stopIfTrue="1">
      <formula>AND($N$1="CU",P33="Umpire")</formula>
    </cfRule>
    <cfRule type="expression" priority="21" dxfId="9" stopIfTrue="1">
      <formula>AND($N$1="CU",P33&lt;&gt;"Umpire",I44&lt;&gt;"")</formula>
    </cfRule>
    <cfRule type="expression" priority="22" dxfId="8" stopIfTrue="1">
      <formula>AND($N$1="CU",P33&lt;&gt;"Umpire")</formula>
    </cfRule>
  </conditionalFormatting>
  <conditionalFormatting sqref="N47">
    <cfRule type="expression" priority="1" dxfId="0" stopIfTrue="1">
      <formula>M47="as"</formula>
    </cfRule>
    <cfRule type="expression" priority="2" dxfId="0" stopIfTrue="1">
      <formula>M47="bs"</formula>
    </cfRule>
  </conditionalFormatting>
  <conditionalFormatting sqref="N32:P32">
    <cfRule type="expression" priority="23" dxfId="0" stopIfTrue="1">
      <formula>AND($L32&lt;9,$K32&gt;0)</formula>
    </cfRule>
  </conditionalFormatting>
  <conditionalFormatting sqref="L32">
    <cfRule type="expression" priority="24" dxfId="4" stopIfTrue="1">
      <formula>AND($L32&lt;9,$K32&gt;0)</formula>
    </cfRule>
  </conditionalFormatting>
  <conditionalFormatting sqref="M32">
    <cfRule type="cellIs" priority="25" dxfId="3" operator="equal" stopIfTrue="1">
      <formula>"Bye"</formula>
    </cfRule>
    <cfRule type="expression" priority="26" dxfId="0" stopIfTrue="1">
      <formula>AND($L32&lt;9,$K32&gt;0)</formula>
    </cfRule>
  </conditionalFormatting>
  <dataValidations count="1">
    <dataValidation type="list" allowBlank="1" showInputMessage="1" sqref="L47 J39 J55 L14 H16 H12 H8 H20 J10 J18 P33">
      <formula1>$T$7:$T$14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8310030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Dril</dc:creator>
  <cp:keywords/>
  <dc:description/>
  <cp:lastModifiedBy>teniski savez</cp:lastModifiedBy>
  <dcterms:created xsi:type="dcterms:W3CDTF">2016-11-20T15:31:13Z</dcterms:created>
  <dcterms:modified xsi:type="dcterms:W3CDTF">2016-11-24T11:52:15Z</dcterms:modified>
  <cp:category/>
  <cp:version/>
  <cp:contentType/>
  <cp:contentStatus/>
</cp:coreProperties>
</file>