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<sst xmlns="http://schemas.openxmlformats.org/spreadsheetml/2006/main" count="104" uniqueCount="76">
  <si>
    <t>MUŠKARCI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</si>
  <si>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</si>
  <si>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</si>
  <si>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</si>
  <si>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</si>
  <si>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</si>
  <si>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</si>
  <si>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</si>
  <si>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</si>
  <si>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</si>
  <si>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</si>
  <si>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</si>
  <si>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</si>
  <si>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</si>
  <si>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</si>
  <si>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</si>
  <si>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</si>
  <si>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</si>
  <si>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DIMITRIJEV</t>
  </si>
  <si>
    <t>DJORDJE</t>
  </si>
  <si>
    <t>MLA</t>
  </si>
  <si>
    <t>BYE</t>
  </si>
  <si>
    <t>Umpire</t>
  </si>
  <si>
    <t>LUJIC</t>
  </si>
  <si>
    <t>ANDREJ</t>
  </si>
  <si>
    <t>SBG</t>
  </si>
  <si>
    <t xml:space="preserve">LUJIC </t>
  </si>
  <si>
    <t>MEDAREVIC</t>
  </si>
  <si>
    <t>MILAN</t>
  </si>
  <si>
    <t>HAR</t>
  </si>
  <si>
    <t xml:space="preserve">MEDAREVIC </t>
  </si>
  <si>
    <t>RADOJKOVIC</t>
  </si>
  <si>
    <t>ANDRIJA</t>
  </si>
  <si>
    <t>DRI</t>
  </si>
  <si>
    <t xml:space="preserve">RADOJKOVIC </t>
  </si>
  <si>
    <t>MARKOV</t>
  </si>
  <si>
    <t>JANKOVIC</t>
  </si>
  <si>
    <t>DIMITRIJE</t>
  </si>
  <si>
    <t xml:space="preserve">JANKOVIC </t>
  </si>
  <si>
    <t>RADJENOVIC</t>
  </si>
  <si>
    <t>UROS</t>
  </si>
  <si>
    <t>GAZ</t>
  </si>
  <si>
    <t xml:space="preserve">RADJENOVIC </t>
  </si>
  <si>
    <t>SUBOTICKI</t>
  </si>
  <si>
    <t>STEVAN</t>
  </si>
  <si>
    <t>GEM</t>
  </si>
  <si>
    <t>DAVID</t>
  </si>
  <si>
    <t>DJU</t>
  </si>
  <si>
    <t xml:space="preserve">MARKOV 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</si>
  <si>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</si>
  <si>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</si>
  <si>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</si>
  <si>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</si>
  <si>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</si>
  <si>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</si>
  <si>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</si>
  <si>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</si>
  <si>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</si>
  <si>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</si>
  <si>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</si>
  <si>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</si>
  <si>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</si>
  <si>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</si>
  <si>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</si>
  <si>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</si>
  <si>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</si>
  <si>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</si>
  <si>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</si>
  <si>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</si>
  <si>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</si>
  <si>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</si>
  <si>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</si>
  <si>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4/0</t>
  </si>
  <si>
    <t>4/2</t>
  </si>
  <si>
    <t>4/1</t>
  </si>
  <si>
    <t>4/3(0))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</si>
</sst>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49" fontId="25" fillId="50" borderId="25" xfId="0" applyNumberFormat="1" applyFont="1" applyFill="1" applyBorder="1" applyAlignment="1">
      <alignment horizontal="right" vertical="center"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DECACI UTESNI 16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17.12.2016.</v>
          </cell>
          <cell r="C10" t="str">
            <v>BEOGRAD, HARON</v>
          </cell>
          <cell r="D10" t="str">
            <v>III</v>
          </cell>
          <cell r="E10" t="str">
            <v>ANA KOSANIN</v>
          </cell>
        </row>
        <row r="12">
          <cell r="A12" t="str">
            <v>NARANDZASTI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S32" sqref="S32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7" t="str">
        <f>'[1]PODEŠAVANJA-NE BRISATI'!$A$10</f>
        <v>17.12.2016.</v>
      </c>
      <c r="B4" s="147"/>
      <c r="C4" s="147"/>
      <c r="D4" s="17"/>
      <c r="E4" s="17"/>
      <c r="F4" s="17" t="str">
        <f>'[1]PODEŠAVANJA-NE BRISATI'!$C$10</f>
        <v>BEOGRAD, HARON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NARANDZASTI</v>
      </c>
      <c r="M4" s="19"/>
      <c r="N4" s="17"/>
      <c r="O4" s="19"/>
      <c r="P4" s="17"/>
      <c r="Q4" s="22" t="str">
        <f>'[1]PODEŠAVANJA-NE BRISATI'!$E$10</f>
        <v>ANA KOSANIN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IF($D7="","",VLOOKUP($D7,#REF!,15))</f>
      </c>
      <c r="C7" s="37">
        <f>IF($D7="","",VLOOKUP($D7,#REF!,16))</f>
      </c>
      <c r="D7" s="38"/>
      <c r="E7" s="37" t="s">
        <v>18</v>
      </c>
      <c r="F7" s="37" t="s">
        <v>19</v>
      </c>
      <c r="G7" s="39"/>
      <c r="H7" s="37" t="s">
        <v>20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DJORDJE DIMITRIJEV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18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IF($D9="","",VLOOKUP($D9,#REF!,15))</f>
      </c>
      <c r="C9" s="37">
        <f>IF($D9="","",VLOOKUP($D9,#REF!,16))</f>
      </c>
      <c r="D9" s="58"/>
      <c r="E9" s="59" t="s">
        <v>21</v>
      </c>
      <c r="F9" s="59">
        <f>IF($D9="","",VLOOKUP($D9,#REF!,3))</f>
      </c>
      <c r="G9" s="59"/>
      <c r="H9" s="59">
        <f>IF($D9="","",VLOOKUP($D9,#REF!,4))</f>
      </c>
      <c r="I9" s="60"/>
      <c r="J9" s="41"/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ANDREJ LUJIC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 t="s">
        <v>22</v>
      </c>
      <c r="K10" s="64"/>
      <c r="L10" s="56" t="s">
        <v>18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 BYE</v>
      </c>
    </row>
    <row r="11" spans="1:22" s="47" customFormat="1" ht="9" customHeight="1">
      <c r="A11" s="49">
        <v>3</v>
      </c>
      <c r="B11" s="37">
        <f>IF($D11="","",VLOOKUP($D11,#REF!,15))</f>
      </c>
      <c r="C11" s="37">
        <f>IF($D11="","",VLOOKUP($D11,#REF!,16))</f>
      </c>
      <c r="D11" s="58"/>
      <c r="E11" s="59" t="s">
        <v>23</v>
      </c>
      <c r="F11" s="59" t="s">
        <v>24</v>
      </c>
      <c r="G11" s="59"/>
      <c r="H11" s="59" t="s">
        <v>25</v>
      </c>
      <c r="I11" s="40"/>
      <c r="J11" s="41"/>
      <c r="K11" s="67"/>
      <c r="L11" s="144" t="s">
        <v>72</v>
      </c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MILAN MEDAREVIC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26</v>
      </c>
      <c r="K12" s="69"/>
      <c r="L12" s="66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 BYE</v>
      </c>
    </row>
    <row r="13" spans="1:22" s="47" customFormat="1" ht="9" customHeight="1">
      <c r="A13" s="49">
        <v>4</v>
      </c>
      <c r="B13" s="37">
        <f>IF($D13="","",VLOOKUP($D13,#REF!,15))</f>
      </c>
      <c r="C13" s="37">
        <f>IF($D13="","",VLOOKUP($D13,#REF!,16))</f>
      </c>
      <c r="D13" s="58"/>
      <c r="E13" s="59" t="s">
        <v>21</v>
      </c>
      <c r="F13" s="59">
        <f>IF($D13="","",VLOOKUP($D13,#REF!,3))</f>
      </c>
      <c r="G13" s="59"/>
      <c r="H13" s="59">
        <f>IF($D13="","",VLOOKUP($D13,#REF!,4))</f>
      </c>
      <c r="I13" s="70"/>
      <c r="J13" s="41"/>
      <c r="K13" s="41"/>
      <c r="L13" s="66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ANDRIJA RADOJKOVIC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145" t="s">
        <v>22</v>
      </c>
      <c r="M14" s="146"/>
      <c r="N14" s="65" t="s">
        <v>27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 BYE</v>
      </c>
    </row>
    <row r="15" spans="1:22" s="47" customFormat="1" ht="9" customHeight="1">
      <c r="A15" s="36">
        <v>5</v>
      </c>
      <c r="B15" s="37">
        <f>IF($D15="","",VLOOKUP($D15,#REF!,15))</f>
      </c>
      <c r="C15" s="37">
        <f>IF($D15="","",VLOOKUP($D15,#REF!,16))</f>
      </c>
      <c r="D15" s="58"/>
      <c r="E15" s="37" t="s">
        <v>27</v>
      </c>
      <c r="F15" s="37" t="s">
        <v>28</v>
      </c>
      <c r="G15" s="39"/>
      <c r="H15" s="37" t="s">
        <v>29</v>
      </c>
      <c r="I15" s="71"/>
      <c r="J15" s="41"/>
      <c r="K15" s="41"/>
      <c r="L15" s="66"/>
      <c r="M15" s="68"/>
      <c r="N15" s="144" t="s">
        <v>74</v>
      </c>
      <c r="O15" s="68"/>
      <c r="P15" s="44"/>
      <c r="Q15" s="45"/>
      <c r="R15" s="46"/>
      <c r="T15" s="57" t="e">
        <f>#REF!</f>
        <v>#REF!</v>
      </c>
      <c r="V15" s="57" t="str">
        <f>F$23&amp;" "&amp;E$23</f>
        <v>DIMITRIJE JANKOVIC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30</v>
      </c>
      <c r="K16" s="56"/>
      <c r="L16" s="66"/>
      <c r="M16" s="68"/>
      <c r="N16" s="66"/>
      <c r="O16" s="68"/>
      <c r="P16" s="44"/>
      <c r="Q16" s="45"/>
      <c r="R16" s="46"/>
      <c r="T16" s="72" t="e">
        <f>#REF!</f>
        <v>#REF!</v>
      </c>
      <c r="V16" s="57" t="str">
        <f>F$25&amp;" "&amp;E$25</f>
        <v> BYE</v>
      </c>
    </row>
    <row r="17" spans="1:22" s="47" customFormat="1" ht="9" customHeight="1">
      <c r="A17" s="49">
        <v>6</v>
      </c>
      <c r="B17" s="37">
        <f>IF($D17="","",VLOOKUP($D17,#REF!,15))</f>
      </c>
      <c r="C17" s="37">
        <f>IF($D17="","",VLOOKUP($D17,#REF!,16))</f>
      </c>
      <c r="D17" s="58"/>
      <c r="E17" s="59" t="s">
        <v>21</v>
      </c>
      <c r="F17" s="59">
        <f>IF($D17="","",VLOOKUP($D17,#REF!,3))</f>
      </c>
      <c r="G17" s="59"/>
      <c r="H17" s="59">
        <f>IF($D17="","",VLOOKUP($D17,#REF!,4))</f>
      </c>
      <c r="I17" s="60"/>
      <c r="J17" s="41"/>
      <c r="K17" s="61"/>
      <c r="L17" s="66"/>
      <c r="M17" s="68"/>
      <c r="N17" s="66"/>
      <c r="O17" s="68"/>
      <c r="P17" s="44"/>
      <c r="Q17" s="45"/>
      <c r="R17" s="46"/>
      <c r="V17" s="57" t="str">
        <f>F$27&amp;" "&amp;E$27</f>
        <v>UROS RADJENOVIC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 t="s">
        <v>22</v>
      </c>
      <c r="K18" s="64"/>
      <c r="L18" s="65" t="s">
        <v>27</v>
      </c>
      <c r="M18" s="73"/>
      <c r="N18" s="66"/>
      <c r="O18" s="68"/>
      <c r="P18" s="44"/>
      <c r="Q18" s="45"/>
      <c r="R18" s="46"/>
      <c r="V18" s="57" t="str">
        <f>F$29&amp;" "&amp;E$29</f>
        <v> BYE</v>
      </c>
    </row>
    <row r="19" spans="1:22" s="47" customFormat="1" ht="9" customHeight="1">
      <c r="A19" s="49">
        <v>7</v>
      </c>
      <c r="B19" s="37">
        <f>IF($D19="","",VLOOKUP($D19,#REF!,15))</f>
      </c>
      <c r="C19" s="37">
        <f>IF($D19="","",VLOOKUP($D19,#REF!,16))</f>
      </c>
      <c r="D19" s="58"/>
      <c r="E19" s="59" t="s">
        <v>31</v>
      </c>
      <c r="F19" s="59" t="s">
        <v>32</v>
      </c>
      <c r="G19" s="59"/>
      <c r="H19" s="59" t="s">
        <v>33</v>
      </c>
      <c r="I19" s="40"/>
      <c r="J19" s="41"/>
      <c r="K19" s="67"/>
      <c r="L19" s="144" t="s">
        <v>73</v>
      </c>
      <c r="M19" s="66"/>
      <c r="N19" s="66"/>
      <c r="O19" s="68"/>
      <c r="P19" s="44"/>
      <c r="Q19" s="45"/>
      <c r="R19" s="46"/>
      <c r="V19" s="57" t="str">
        <f>F$31&amp;" "&amp;E$31</f>
        <v>STEVAN SUBOTICKI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34</v>
      </c>
      <c r="K20" s="69"/>
      <c r="L20" s="66"/>
      <c r="M20" s="66"/>
      <c r="N20" s="66"/>
      <c r="O20" s="68"/>
      <c r="P20" s="44"/>
      <c r="Q20" s="45"/>
      <c r="R20" s="46"/>
      <c r="V20" s="57" t="str">
        <f>F$33&amp;" "&amp;E$33</f>
        <v> BYE</v>
      </c>
    </row>
    <row r="21" spans="1:22" s="47" customFormat="1" ht="9" customHeight="1">
      <c r="A21" s="49">
        <v>8</v>
      </c>
      <c r="B21" s="37">
        <f>IF($D21="","",VLOOKUP($D21,#REF!,15))</f>
      </c>
      <c r="C21" s="37">
        <f>IF($D21="","",VLOOKUP($D21,#REF!,16))</f>
      </c>
      <c r="D21" s="58"/>
      <c r="E21" s="59" t="s">
        <v>21</v>
      </c>
      <c r="F21" s="59">
        <f>IF($D21="","",VLOOKUP($D21,#REF!,3))</f>
      </c>
      <c r="G21" s="59"/>
      <c r="H21" s="59">
        <f>IF($D21="","",VLOOKUP($D21,#REF!,4))</f>
      </c>
      <c r="I21" s="70"/>
      <c r="J21" s="41"/>
      <c r="K21" s="41"/>
      <c r="L21" s="66"/>
      <c r="M21" s="66"/>
      <c r="N21" s="66"/>
      <c r="O21" s="68"/>
      <c r="P21" s="44"/>
      <c r="Q21" s="45"/>
      <c r="R21" s="46"/>
      <c r="V21" s="57" t="str">
        <f>F$35&amp;" "&amp;E$35</f>
        <v>DAVID MARKOV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66"/>
      <c r="M22" s="66"/>
      <c r="N22" s="145" t="s">
        <v>22</v>
      </c>
      <c r="O22" s="146"/>
      <c r="P22" s="65" t="s">
        <v>35</v>
      </c>
      <c r="Q22" s="65"/>
      <c r="R22" s="46"/>
      <c r="V22" s="57" t="str">
        <f>F$37&amp;" "&amp;E$37</f>
        <v> BYE</v>
      </c>
    </row>
    <row r="23" spans="1:22" s="47" customFormat="1" ht="9" customHeight="1">
      <c r="A23" s="49">
        <v>9</v>
      </c>
      <c r="B23" s="37">
        <f>IF($D23="","",VLOOKUP($D23,#REF!,15))</f>
      </c>
      <c r="C23" s="37">
        <f>IF($D23="","",VLOOKUP($D23,#REF!,16))</f>
      </c>
      <c r="D23" s="58"/>
      <c r="E23" s="59" t="s">
        <v>36</v>
      </c>
      <c r="F23" s="59" t="s">
        <v>37</v>
      </c>
      <c r="G23" s="59"/>
      <c r="H23" s="59" t="s">
        <v>29</v>
      </c>
      <c r="I23" s="40"/>
      <c r="J23" s="41"/>
      <c r="K23" s="41"/>
      <c r="L23" s="66"/>
      <c r="M23" s="66"/>
      <c r="N23" s="66"/>
      <c r="O23" s="68"/>
      <c r="P23" s="66" t="s">
        <v>75</v>
      </c>
      <c r="Q23" s="66"/>
      <c r="R23" s="46"/>
      <c r="V23" s="57"/>
    </row>
    <row r="24" spans="1:22" s="47" customFormat="1" ht="9" customHeight="1">
      <c r="A24" s="49"/>
      <c r="B24" s="51"/>
      <c r="C24" s="51"/>
      <c r="D24" s="52"/>
      <c r="E24" s="53"/>
      <c r="F24" s="53"/>
      <c r="G24" s="54"/>
      <c r="H24" s="53"/>
      <c r="I24" s="55"/>
      <c r="J24" s="56" t="s">
        <v>38</v>
      </c>
      <c r="K24" s="56"/>
      <c r="L24" s="66"/>
      <c r="M24" s="66"/>
      <c r="N24" s="66"/>
      <c r="O24" s="68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IF($D25="","",VLOOKUP($D25,#REF!,15))</f>
      </c>
      <c r="C25" s="37">
        <f>IF($D25="","",VLOOKUP($D25,#REF!,16))</f>
      </c>
      <c r="D25" s="58"/>
      <c r="E25" s="59" t="s">
        <v>21</v>
      </c>
      <c r="F25" s="59">
        <f>IF($D25="","",VLOOKUP($D25,#REF!,3))</f>
      </c>
      <c r="G25" s="59"/>
      <c r="H25" s="59">
        <f>IF($D25="","",VLOOKUP($D25,#REF!,4))</f>
      </c>
      <c r="I25" s="60"/>
      <c r="J25" s="41"/>
      <c r="K25" s="61"/>
      <c r="L25" s="66"/>
      <c r="M25" s="66"/>
      <c r="N25" s="66"/>
      <c r="O25" s="68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2"/>
      <c r="J26" s="63" t="s">
        <v>22</v>
      </c>
      <c r="K26" s="64"/>
      <c r="L26" s="65" t="s">
        <v>36</v>
      </c>
      <c r="M26" s="65"/>
      <c r="N26" s="66"/>
      <c r="O26" s="68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IF($D27="","",VLOOKUP($D27,#REF!,15))</f>
      </c>
      <c r="C27" s="37">
        <f>IF($D27="","",VLOOKUP($D27,#REF!,16))</f>
      </c>
      <c r="D27" s="58"/>
      <c r="E27" s="59" t="s">
        <v>39</v>
      </c>
      <c r="F27" s="59" t="s">
        <v>40</v>
      </c>
      <c r="G27" s="59"/>
      <c r="H27" s="59" t="s">
        <v>41</v>
      </c>
      <c r="I27" s="40"/>
      <c r="J27" s="41"/>
      <c r="K27" s="67"/>
      <c r="L27" s="144" t="s">
        <v>73</v>
      </c>
      <c r="M27" s="68"/>
      <c r="N27" s="66"/>
      <c r="O27" s="68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56" t="s">
        <v>42</v>
      </c>
      <c r="K28" s="69"/>
      <c r="L28" s="66"/>
      <c r="M28" s="68"/>
      <c r="N28" s="66"/>
      <c r="O28" s="68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IF($D29="","",VLOOKUP($D29,#REF!,15))</f>
      </c>
      <c r="C29" s="37">
        <f>IF($D29="","",VLOOKUP($D29,#REF!,16))</f>
      </c>
      <c r="D29" s="58"/>
      <c r="E29" s="39" t="s">
        <v>21</v>
      </c>
      <c r="F29" s="39">
        <f>IF($D29="","",VLOOKUP($D29,#REF!,3))</f>
      </c>
      <c r="G29" s="39"/>
      <c r="H29" s="39">
        <f>IF($D29="","",VLOOKUP($D29,#REF!,4))</f>
      </c>
      <c r="I29" s="70"/>
      <c r="J29" s="41"/>
      <c r="K29" s="41"/>
      <c r="L29" s="66"/>
      <c r="M29" s="68"/>
      <c r="N29" s="66"/>
      <c r="O29" s="68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2"/>
      <c r="J30" s="41"/>
      <c r="K30" s="41"/>
      <c r="L30" s="145" t="s">
        <v>22</v>
      </c>
      <c r="M30" s="146"/>
      <c r="N30" s="65" t="s">
        <v>35</v>
      </c>
      <c r="O30" s="73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IF($D31="","",VLOOKUP($D31,#REF!,15))</f>
      </c>
      <c r="C31" s="37">
        <f>IF($D31="","",VLOOKUP($D31,#REF!,16))</f>
      </c>
      <c r="D31" s="58"/>
      <c r="E31" s="59" t="s">
        <v>43</v>
      </c>
      <c r="F31" s="59" t="s">
        <v>44</v>
      </c>
      <c r="G31" s="59"/>
      <c r="H31" s="59" t="s">
        <v>45</v>
      </c>
      <c r="I31" s="71"/>
      <c r="J31" s="41"/>
      <c r="K31" s="41"/>
      <c r="L31" s="66"/>
      <c r="M31" s="68"/>
      <c r="N31" s="144" t="s">
        <v>74</v>
      </c>
      <c r="O31" s="66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56" t="s">
        <v>43</v>
      </c>
      <c r="K32" s="56"/>
      <c r="L32" s="66"/>
      <c r="M32" s="68"/>
      <c r="N32" s="66"/>
      <c r="O32" s="66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IF($D33="","",VLOOKUP($D33,#REF!,15))</f>
      </c>
      <c r="C33" s="37">
        <f>IF($D33="","",VLOOKUP($D33,#REF!,16))</f>
      </c>
      <c r="D33" s="58"/>
      <c r="E33" s="59" t="s">
        <v>21</v>
      </c>
      <c r="F33" s="59">
        <f>IF($D33="","",VLOOKUP($D33,#REF!,3))</f>
      </c>
      <c r="G33" s="59"/>
      <c r="H33" s="59">
        <f>IF($D33="","",VLOOKUP($D33,#REF!,4))</f>
      </c>
      <c r="I33" s="60"/>
      <c r="J33" s="41"/>
      <c r="K33" s="61"/>
      <c r="L33" s="66"/>
      <c r="M33" s="68"/>
      <c r="N33" s="66"/>
      <c r="O33" s="66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2"/>
      <c r="J34" s="63" t="s">
        <v>22</v>
      </c>
      <c r="K34" s="64"/>
      <c r="L34" s="65" t="s">
        <v>35</v>
      </c>
      <c r="M34" s="73"/>
      <c r="N34" s="66"/>
      <c r="O34" s="66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IF($D35="","",VLOOKUP($D35,#REF!,15))</f>
      </c>
      <c r="C35" s="37">
        <f>IF($D35="","",VLOOKUP($D35,#REF!,16))</f>
      </c>
      <c r="D35" s="58"/>
      <c r="E35" s="59" t="s">
        <v>35</v>
      </c>
      <c r="F35" s="59" t="s">
        <v>46</v>
      </c>
      <c r="G35" s="59"/>
      <c r="H35" s="59" t="s">
        <v>47</v>
      </c>
      <c r="I35" s="40"/>
      <c r="J35" s="41"/>
      <c r="K35" s="67"/>
      <c r="L35" s="144" t="s">
        <v>72</v>
      </c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56" t="s">
        <v>48</v>
      </c>
      <c r="K36" s="69"/>
      <c r="L36" s="66"/>
      <c r="M36" s="66"/>
      <c r="N36" s="66"/>
      <c r="O36" s="66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IF($D37="","",VLOOKUP($D37,#REF!,15))</f>
      </c>
      <c r="C37" s="37">
        <f>IF($D37="","",VLOOKUP($D37,#REF!,16))</f>
      </c>
      <c r="D37" s="58"/>
      <c r="E37" s="39" t="s">
        <v>21</v>
      </c>
      <c r="F37" s="39">
        <f>IF($D37="","",VLOOKUP($D37,#REF!,3))</f>
      </c>
      <c r="G37" s="39"/>
      <c r="H37" s="39">
        <f>IF($D37="","",VLOOKUP($D37,#REF!,4))</f>
      </c>
      <c r="I37" s="70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4"/>
      <c r="B38" s="75"/>
      <c r="C38" s="75"/>
      <c r="D38" s="75"/>
      <c r="E38" s="76"/>
      <c r="F38" s="76"/>
      <c r="G38" s="77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2"/>
    </row>
    <row r="39" spans="1:18" s="47" customFormat="1" ht="9" customHeight="1">
      <c r="A39" s="78"/>
      <c r="B39" s="79"/>
      <c r="C39" s="79"/>
      <c r="D39" s="75"/>
      <c r="E39" s="79"/>
      <c r="F39" s="79"/>
      <c r="G39" s="79"/>
      <c r="H39" s="79"/>
      <c r="I39" s="75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4"/>
      <c r="B40" s="75"/>
      <c r="C40" s="75"/>
      <c r="D40" s="75"/>
      <c r="E40" s="79"/>
      <c r="F40" s="79"/>
      <c r="H40" s="81"/>
      <c r="I40" s="75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4"/>
      <c r="B41" s="79"/>
      <c r="C41" s="79"/>
      <c r="D41" s="75"/>
      <c r="E41" s="79"/>
      <c r="F41" s="79"/>
      <c r="G41" s="79"/>
      <c r="H41" s="79"/>
      <c r="I41" s="75"/>
      <c r="J41" s="79"/>
      <c r="K41" s="82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4"/>
      <c r="B42" s="75"/>
      <c r="C42" s="75"/>
      <c r="D42" s="75"/>
      <c r="E42" s="79"/>
      <c r="F42" s="79"/>
      <c r="H42" s="79"/>
      <c r="I42" s="75"/>
      <c r="J42" s="81"/>
      <c r="K42" s="75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4"/>
      <c r="B43" s="79"/>
      <c r="C43" s="79"/>
      <c r="D43" s="75"/>
      <c r="E43" s="79"/>
      <c r="F43" s="79"/>
      <c r="G43" s="79"/>
      <c r="H43" s="79"/>
      <c r="I43" s="75"/>
      <c r="J43" s="79"/>
      <c r="K43" s="79"/>
      <c r="L43" s="79"/>
      <c r="M43" s="80"/>
      <c r="N43" s="80"/>
      <c r="O43" s="80"/>
      <c r="P43" s="44"/>
      <c r="Q43" s="45"/>
      <c r="R43" s="83"/>
    </row>
    <row r="44" spans="1:18" s="47" customFormat="1" ht="9" customHeight="1">
      <c r="A44" s="74"/>
      <c r="B44" s="75"/>
      <c r="C44" s="75"/>
      <c r="D44" s="75"/>
      <c r="E44" s="79"/>
      <c r="F44" s="79"/>
      <c r="H44" s="81"/>
      <c r="I44" s="75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4"/>
      <c r="B45" s="79"/>
      <c r="C45" s="79"/>
      <c r="D45" s="75"/>
      <c r="E45" s="79"/>
      <c r="F45" s="79"/>
      <c r="G45" s="79"/>
      <c r="H45" s="79"/>
      <c r="I45" s="75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4"/>
      <c r="B46" s="75"/>
      <c r="C46" s="75"/>
      <c r="D46" s="75"/>
      <c r="E46" s="79"/>
      <c r="F46" s="79"/>
      <c r="H46" s="79"/>
      <c r="I46" s="75"/>
      <c r="J46" s="79"/>
      <c r="K46" s="79"/>
      <c r="L46" s="81"/>
      <c r="M46" s="75"/>
      <c r="N46" s="79"/>
      <c r="O46" s="80"/>
      <c r="P46" s="44"/>
      <c r="Q46" s="45"/>
      <c r="R46" s="46"/>
    </row>
    <row r="47" spans="1:18" s="47" customFormat="1" ht="9" customHeight="1">
      <c r="A47" s="74"/>
      <c r="B47" s="79"/>
      <c r="C47" s="79"/>
      <c r="D47" s="75"/>
      <c r="E47" s="79"/>
      <c r="F47" s="79"/>
      <c r="G47" s="79"/>
      <c r="H47" s="79"/>
      <c r="I47" s="75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4"/>
      <c r="B48" s="75"/>
      <c r="C48" s="75"/>
      <c r="D48" s="75"/>
      <c r="E48" s="79"/>
      <c r="F48" s="79"/>
      <c r="H48" s="81"/>
      <c r="I48" s="75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4"/>
      <c r="B49" s="79"/>
      <c r="C49" s="79"/>
      <c r="D49" s="75"/>
      <c r="E49" s="79"/>
      <c r="F49" s="79"/>
      <c r="G49" s="79"/>
      <c r="H49" s="79"/>
      <c r="I49" s="75"/>
      <c r="J49" s="79"/>
      <c r="K49" s="82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4"/>
      <c r="B50" s="75"/>
      <c r="C50" s="75"/>
      <c r="D50" s="75"/>
      <c r="E50" s="79"/>
      <c r="F50" s="79"/>
      <c r="H50" s="79"/>
      <c r="I50" s="75"/>
      <c r="J50" s="81"/>
      <c r="K50" s="75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4"/>
      <c r="B51" s="79"/>
      <c r="C51" s="79"/>
      <c r="D51" s="75"/>
      <c r="E51" s="79"/>
      <c r="F51" s="79"/>
      <c r="G51" s="79"/>
      <c r="H51" s="79"/>
      <c r="I51" s="75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4"/>
      <c r="B52" s="75"/>
      <c r="C52" s="75"/>
      <c r="D52" s="75"/>
      <c r="E52" s="79"/>
      <c r="F52" s="79"/>
      <c r="H52" s="81"/>
      <c r="I52" s="75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78"/>
      <c r="B53" s="79"/>
      <c r="C53" s="79"/>
      <c r="D53" s="75"/>
      <c r="E53" s="79"/>
      <c r="F53" s="79"/>
      <c r="G53" s="79"/>
      <c r="H53" s="79"/>
      <c r="I53" s="75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4"/>
      <c r="B54" s="75"/>
      <c r="C54" s="75"/>
      <c r="D54" s="75"/>
      <c r="E54" s="76"/>
      <c r="F54" s="76"/>
      <c r="G54" s="77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78"/>
      <c r="B55" s="79"/>
      <c r="C55" s="79"/>
      <c r="D55" s="75"/>
      <c r="E55" s="79"/>
      <c r="F55" s="79"/>
      <c r="G55" s="79"/>
      <c r="H55" s="79"/>
      <c r="I55" s="75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4"/>
      <c r="B56" s="75"/>
      <c r="C56" s="75"/>
      <c r="D56" s="75"/>
      <c r="E56" s="79"/>
      <c r="F56" s="79"/>
      <c r="H56" s="81"/>
      <c r="I56" s="75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4"/>
      <c r="B57" s="79"/>
      <c r="C57" s="79"/>
      <c r="D57" s="75"/>
      <c r="E57" s="79"/>
      <c r="F57" s="79"/>
      <c r="G57" s="79"/>
      <c r="H57" s="79"/>
      <c r="I57" s="75"/>
      <c r="J57" s="79"/>
      <c r="K57" s="82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4"/>
      <c r="B58" s="75"/>
      <c r="C58" s="75"/>
      <c r="D58" s="75"/>
      <c r="E58" s="79"/>
      <c r="F58" s="79"/>
      <c r="H58" s="79"/>
      <c r="I58" s="75"/>
      <c r="J58" s="81"/>
      <c r="K58" s="75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4"/>
      <c r="B59" s="79"/>
      <c r="C59" s="79"/>
      <c r="D59" s="75"/>
      <c r="E59" s="79"/>
      <c r="F59" s="79"/>
      <c r="G59" s="79"/>
      <c r="H59" s="79"/>
      <c r="I59" s="75"/>
      <c r="J59" s="79"/>
      <c r="K59" s="79"/>
      <c r="L59" s="79"/>
      <c r="M59" s="80"/>
      <c r="N59" s="80"/>
      <c r="O59" s="80"/>
      <c r="P59" s="44"/>
      <c r="Q59" s="45"/>
      <c r="R59" s="83"/>
    </row>
    <row r="60" spans="1:18" s="47" customFormat="1" ht="9" customHeight="1">
      <c r="A60" s="74"/>
      <c r="B60" s="75"/>
      <c r="C60" s="75"/>
      <c r="D60" s="75"/>
      <c r="E60" s="79"/>
      <c r="F60" s="79"/>
      <c r="H60" s="81"/>
      <c r="I60" s="75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4"/>
      <c r="B61" s="79"/>
      <c r="C61" s="79"/>
      <c r="D61" s="75"/>
      <c r="E61" s="79"/>
      <c r="F61" s="79"/>
      <c r="G61" s="79"/>
      <c r="H61" s="79"/>
      <c r="I61" s="75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4"/>
      <c r="B62" s="75"/>
      <c r="C62" s="75"/>
      <c r="D62" s="75"/>
      <c r="E62" s="79"/>
      <c r="F62" s="79"/>
      <c r="H62" s="79"/>
      <c r="I62" s="75"/>
      <c r="J62" s="79"/>
      <c r="K62" s="79"/>
      <c r="L62" s="81"/>
      <c r="M62" s="75"/>
      <c r="N62" s="79"/>
      <c r="O62" s="80"/>
      <c r="P62" s="44"/>
      <c r="Q62" s="45"/>
      <c r="R62" s="46"/>
    </row>
    <row r="63" spans="1:18" s="47" customFormat="1" ht="9" customHeight="1">
      <c r="A63" s="74"/>
      <c r="B63" s="79"/>
      <c r="C63" s="79"/>
      <c r="D63" s="75"/>
      <c r="E63" s="79"/>
      <c r="F63" s="79"/>
      <c r="G63" s="79"/>
      <c r="H63" s="79"/>
      <c r="I63" s="75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4"/>
      <c r="B64" s="75"/>
      <c r="C64" s="75"/>
      <c r="D64" s="75"/>
      <c r="E64" s="79"/>
      <c r="F64" s="79"/>
      <c r="H64" s="81"/>
      <c r="I64" s="75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4"/>
      <c r="B65" s="79"/>
      <c r="C65" s="79"/>
      <c r="D65" s="75"/>
      <c r="E65" s="79"/>
      <c r="F65" s="79"/>
      <c r="G65" s="79"/>
      <c r="H65" s="79"/>
      <c r="I65" s="75"/>
      <c r="J65" s="79"/>
      <c r="K65" s="82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4"/>
      <c r="B66" s="75"/>
      <c r="C66" s="75"/>
      <c r="D66" s="75"/>
      <c r="E66" s="79"/>
      <c r="F66" s="79"/>
      <c r="H66" s="79"/>
      <c r="I66" s="75"/>
      <c r="J66" s="81"/>
      <c r="K66" s="75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4"/>
      <c r="B67" s="79"/>
      <c r="C67" s="79"/>
      <c r="D67" s="75"/>
      <c r="E67" s="79"/>
      <c r="F67" s="79"/>
      <c r="G67" s="79"/>
      <c r="H67" s="79"/>
      <c r="I67" s="75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4"/>
      <c r="B68" s="75"/>
      <c r="C68" s="75"/>
      <c r="D68" s="75"/>
      <c r="E68" s="79"/>
      <c r="F68" s="79"/>
      <c r="H68" s="81"/>
      <c r="I68" s="75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78"/>
      <c r="B69" s="79"/>
      <c r="C69" s="79"/>
      <c r="D69" s="75"/>
      <c r="E69" s="79"/>
      <c r="F69" s="79"/>
      <c r="G69" s="79"/>
      <c r="H69" s="79"/>
      <c r="I69" s="75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49</v>
      </c>
      <c r="B71" s="92"/>
      <c r="C71" s="93"/>
      <c r="D71" s="94" t="s">
        <v>50</v>
      </c>
      <c r="E71" s="95" t="s">
        <v>51</v>
      </c>
      <c r="F71" s="94"/>
      <c r="G71" s="96"/>
      <c r="H71" s="97"/>
      <c r="I71" s="94" t="s">
        <v>50</v>
      </c>
      <c r="J71" s="95" t="s">
        <v>52</v>
      </c>
      <c r="K71" s="98"/>
      <c r="L71" s="95" t="s">
        <v>53</v>
      </c>
      <c r="M71" s="99"/>
      <c r="N71" s="100" t="s">
        <v>54</v>
      </c>
      <c r="O71" s="100"/>
      <c r="P71" s="101"/>
      <c r="Q71" s="102"/>
    </row>
    <row r="72" spans="1:17" s="103" customFormat="1" ht="9" customHeight="1">
      <c r="A72" s="104" t="s">
        <v>55</v>
      </c>
      <c r="B72" s="105"/>
      <c r="C72" s="106"/>
      <c r="D72" s="107">
        <v>1</v>
      </c>
      <c r="E72" s="108" t="e">
        <f>#REF!</f>
        <v>#REF!</v>
      </c>
      <c r="F72" s="108" t="e">
        <f>#REF!</f>
        <v>#REF!</v>
      </c>
      <c r="G72" s="109"/>
      <c r="H72" s="110"/>
      <c r="I72" s="111" t="s">
        <v>56</v>
      </c>
      <c r="J72" s="105"/>
      <c r="K72" s="112"/>
      <c r="L72" s="105"/>
      <c r="M72" s="113"/>
      <c r="N72" s="114" t="s">
        <v>57</v>
      </c>
      <c r="O72" s="115"/>
      <c r="P72" s="115"/>
      <c r="Q72" s="116"/>
    </row>
    <row r="73" spans="1:17" s="103" customFormat="1" ht="9" customHeight="1">
      <c r="A73" s="104" t="s">
        <v>58</v>
      </c>
      <c r="B73" s="105"/>
      <c r="C73" s="117" t="e">
        <f>#REF!</f>
        <v>#REF!</v>
      </c>
      <c r="D73" s="107">
        <v>2</v>
      </c>
      <c r="E73" s="108" t="e">
        <f>#REF!</f>
        <v>#REF!</v>
      </c>
      <c r="F73" s="108" t="e">
        <f>#REF!</f>
        <v>#REF!</v>
      </c>
      <c r="G73" s="109"/>
      <c r="H73" s="110"/>
      <c r="I73" s="111" t="s">
        <v>59</v>
      </c>
      <c r="J73" s="105"/>
      <c r="K73" s="112"/>
      <c r="L73" s="105"/>
      <c r="M73" s="113"/>
      <c r="N73" s="118" t="e">
        <f>IF(ISBLANK(#REF!),"BYE",#REF!)</f>
        <v>#REF!</v>
      </c>
      <c r="O73" s="119"/>
      <c r="P73" s="119"/>
      <c r="Q73" s="120"/>
    </row>
    <row r="74" spans="1:17" s="103" customFormat="1" ht="9" customHeight="1">
      <c r="A74" s="121" t="s">
        <v>60</v>
      </c>
      <c r="B74" s="122"/>
      <c r="C74" s="123" t="e">
        <f>IF(#REF!="DA",#REF!,IF(#REF!="DA",#REF!,IF(#REF!="DA",#REF!,IF(#REF!="DA",#REF!,IF(#REF!="DA",#REF!,"/")))))</f>
        <v>#REF!</v>
      </c>
      <c r="D74" s="107">
        <v>3</v>
      </c>
      <c r="E74" s="108" t="e">
        <f>#REF!</f>
        <v>#REF!</v>
      </c>
      <c r="F74" s="108" t="e">
        <f>#REF!</f>
        <v>#REF!</v>
      </c>
      <c r="G74" s="109"/>
      <c r="H74" s="110"/>
      <c r="I74" s="111" t="s">
        <v>61</v>
      </c>
      <c r="J74" s="105"/>
      <c r="K74" s="112"/>
      <c r="L74" s="105"/>
      <c r="M74" s="113"/>
      <c r="N74" s="114" t="s">
        <v>62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 t="e">
        <f>#REF!</f>
        <v>#REF!</v>
      </c>
      <c r="F75" s="108" t="e">
        <f>#REF!</f>
        <v>#REF!</v>
      </c>
      <c r="G75" s="109"/>
      <c r="H75" s="110"/>
      <c r="I75" s="111" t="s">
        <v>63</v>
      </c>
      <c r="J75" s="105"/>
      <c r="K75" s="112"/>
      <c r="L75" s="105"/>
      <c r="M75" s="113"/>
      <c r="N75" s="126"/>
      <c r="O75" s="112"/>
      <c r="P75" s="105"/>
      <c r="Q75" s="113"/>
    </row>
    <row r="76" spans="1:17" s="103" customFormat="1" ht="9" customHeight="1">
      <c r="A76" s="127" t="s">
        <v>64</v>
      </c>
      <c r="B76" s="128"/>
      <c r="C76" s="129"/>
      <c r="D76" s="130"/>
      <c r="E76" s="131"/>
      <c r="F76" s="132"/>
      <c r="G76" s="131"/>
      <c r="H76" s="110"/>
      <c r="I76" s="111" t="s">
        <v>65</v>
      </c>
      <c r="J76" s="105"/>
      <c r="K76" s="112"/>
      <c r="L76" s="105"/>
      <c r="M76" s="113"/>
      <c r="N76" s="122"/>
      <c r="O76" s="133"/>
      <c r="P76" s="122"/>
      <c r="Q76" s="120"/>
    </row>
    <row r="77" spans="1:17" s="103" customFormat="1" ht="9" customHeight="1">
      <c r="A77" s="104" t="s">
        <v>55</v>
      </c>
      <c r="B77" s="105"/>
      <c r="C77" s="106"/>
      <c r="D77" s="130"/>
      <c r="E77" s="131"/>
      <c r="F77" s="132"/>
      <c r="G77" s="131"/>
      <c r="H77" s="110"/>
      <c r="I77" s="111" t="s">
        <v>66</v>
      </c>
      <c r="J77" s="105"/>
      <c r="K77" s="112"/>
      <c r="L77" s="105"/>
      <c r="M77" s="113"/>
      <c r="N77" s="114" t="s">
        <v>67</v>
      </c>
      <c r="O77" s="115"/>
      <c r="P77" s="115"/>
      <c r="Q77" s="116"/>
    </row>
    <row r="78" spans="1:17" s="103" customFormat="1" ht="9" customHeight="1">
      <c r="A78" s="104" t="s">
        <v>68</v>
      </c>
      <c r="B78" s="105"/>
      <c r="C78" s="134" t="e">
        <f>#REF!</f>
        <v>#REF!</v>
      </c>
      <c r="D78" s="130"/>
      <c r="E78" s="131"/>
      <c r="F78" s="132"/>
      <c r="G78" s="131"/>
      <c r="H78" s="110"/>
      <c r="I78" s="111" t="s">
        <v>69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70</v>
      </c>
      <c r="B79" s="122"/>
      <c r="C79" s="135" t="e">
        <f>#REF!</f>
        <v>#REF!</v>
      </c>
      <c r="D79" s="136"/>
      <c r="E79" s="137"/>
      <c r="F79" s="138"/>
      <c r="G79" s="137"/>
      <c r="H79" s="139"/>
      <c r="I79" s="140" t="s">
        <v>71</v>
      </c>
      <c r="J79" s="122"/>
      <c r="K79" s="133"/>
      <c r="L79" s="122"/>
      <c r="M79" s="120"/>
      <c r="N79" s="122" t="str">
        <f>Q4</f>
        <v>ANA KOSANIN</v>
      </c>
      <c r="O79" s="133"/>
      <c r="P79" s="122"/>
      <c r="Q79" s="141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01678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teniski savez</cp:lastModifiedBy>
  <dcterms:created xsi:type="dcterms:W3CDTF">2016-12-19T07:59:19Z</dcterms:created>
  <dcterms:modified xsi:type="dcterms:W3CDTF">2016-12-22T10:21:50Z</dcterms:modified>
  <cp:category/>
  <cp:version/>
  <cp:contentType/>
  <cp:contentStatus/>
</cp:coreProperties>
</file>