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DEVOJCICE UTESNI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UTESNI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<sst xmlns="http://schemas.openxmlformats.org/spreadsheetml/2006/main" count="77" uniqueCount="54">
  <si>
    <t>ŽENE SINGL</t>
  </si>
  <si>
    <t/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</si>
  <si>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</si>
  <si>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</si>
  <si>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</si>
  <si>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</si>
  <si>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</si>
  <si>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</si>
  <si>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</si>
  <si>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</si>
  <si>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</si>
  <si>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</si>
  <si>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</si>
  <si>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</si>
  <si>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</si>
  <si>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</si>
  <si>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</si>
  <si>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</si>
  <si>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MITIC SARA (DIN)</t>
  </si>
  <si>
    <t>MITIC</t>
  </si>
  <si>
    <t>BYE</t>
  </si>
  <si>
    <t>DJURKOVIC KAJA (GEM)</t>
  </si>
  <si>
    <t>DJURKOVIC</t>
  </si>
  <si>
    <t>LJUBA</t>
  </si>
  <si>
    <t>DOBRODOLAC PETRA (REK)</t>
  </si>
  <si>
    <t>DOBRODOLAC</t>
  </si>
  <si>
    <t>MILIVOJEVIC NINA (REK)</t>
  </si>
  <si>
    <t>LJUBA TAMARA (HAR)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</si>
  <si>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</si>
  <si>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</si>
  <si>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</si>
  <si>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</si>
  <si>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</si>
  <si>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</si>
  <si>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</si>
  <si>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</si>
  <si>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</si>
  <si>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</si>
  <si>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</si>
  <si>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</si>
  <si>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</si>
  <si>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</si>
  <si>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</si>
  <si>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</si>
  <si>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</si>
  <si>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</si>
  <si>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</si>
  <si>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</si>
  <si>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</si>
  <si>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</si>
  <si>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</si>
  <si>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4/0</t>
  </si>
  <si>
    <t>4/2</t>
  </si>
  <si>
    <t>UTESNI TURNIR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</si>
</sst>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17" fillId="0" borderId="0" xfId="0" applyNumberFormat="1" applyFont="1" applyAlignment="1">
      <alignment horizontal="right" vertical="center"/>
    </xf>
    <xf numFmtId="49" fontId="25" fillId="50" borderId="24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DECACI UTESNI 16"/>
      <sheetName val="DECACI GT 16"/>
      <sheetName val="DEVOJCICE GT 16"/>
      <sheetName val="DEVOJCICE UTESNI 16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17.12.2016.</v>
          </cell>
          <cell r="C10" t="str">
            <v>BEOGRAD, HARON</v>
          </cell>
          <cell r="D10" t="str">
            <v>III</v>
          </cell>
          <cell r="E10" t="str">
            <v>ANA KOSANIN</v>
          </cell>
        </row>
        <row r="12">
          <cell r="A12" t="str">
            <v>NARANDZASTI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K47" sqref="K47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7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53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4" t="s">
        <v>4</v>
      </c>
      <c r="K3" s="13"/>
      <c r="L3" s="12" t="s">
        <v>5</v>
      </c>
      <c r="M3" s="13"/>
      <c r="N3" s="12"/>
      <c r="O3" s="13"/>
      <c r="P3" s="12"/>
      <c r="Q3" s="15" t="s">
        <v>6</v>
      </c>
    </row>
    <row r="4" spans="1:17" s="23" customFormat="1" ht="11.25" customHeight="1" thickBot="1">
      <c r="A4" s="139" t="str">
        <f>'[1]PODEŠAVANJA-NE BRISATI'!$A$10</f>
        <v>17.12.2016.</v>
      </c>
      <c r="B4" s="139"/>
      <c r="C4" s="139"/>
      <c r="D4" s="17"/>
      <c r="E4" s="17"/>
      <c r="F4" s="17" t="str">
        <f>'[1]PODEŠAVANJA-NE BRISATI'!$C$10</f>
        <v>BEOGRAD, HARON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NARANDZASTI</v>
      </c>
      <c r="M4" s="19"/>
      <c r="N4" s="17"/>
      <c r="O4" s="19"/>
      <c r="P4" s="17"/>
      <c r="Q4" s="22" t="str">
        <f>'[1]PODEŠAVANJA-NE BRISATI'!$E$10</f>
        <v>ANA KOSANIN</v>
      </c>
    </row>
    <row r="5" spans="1:17" s="16" customFormat="1" ht="9.75">
      <c r="A5" s="24"/>
      <c r="B5" s="25" t="s">
        <v>7</v>
      </c>
      <c r="C5" s="25" t="s">
        <v>8</v>
      </c>
      <c r="D5" s="25" t="s">
        <v>9</v>
      </c>
      <c r="E5" s="26" t="s">
        <v>10</v>
      </c>
      <c r="F5" s="26" t="s">
        <v>11</v>
      </c>
      <c r="G5" s="26"/>
      <c r="H5" s="26" t="s">
        <v>12</v>
      </c>
      <c r="I5" s="26"/>
      <c r="J5" s="25" t="s">
        <v>13</v>
      </c>
      <c r="K5" s="27"/>
      <c r="L5" s="25" t="s">
        <v>14</v>
      </c>
      <c r="M5" s="27"/>
      <c r="N5" s="25" t="s">
        <v>15</v>
      </c>
      <c r="O5" s="27"/>
      <c r="P5" s="25" t="s">
        <v>16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IF($D7="","",VLOOKUP($D7,#REF!,15))</f>
      </c>
      <c r="C7" s="37">
        <f>IF($D7="","",VLOOKUP($D7,#REF!,16))</f>
      </c>
      <c r="D7" s="38"/>
      <c r="E7" s="39">
        <f>UPPER(IF($D7="","",VLOOKUP($D7,#REF!,2)))</f>
      </c>
      <c r="F7" s="39">
        <f>IF($D7="","",VLOOKUP($D7,#REF!,3))</f>
      </c>
      <c r="G7" s="39"/>
      <c r="H7" s="39">
        <f>IF($D7="","",VLOOKUP($D7,#REF!,4))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17</v>
      </c>
      <c r="I8" s="54"/>
      <c r="J8" s="55" t="s">
        <v>18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</v>
      </c>
    </row>
    <row r="9" spans="1:22" s="47" customFormat="1" ht="9" customHeight="1">
      <c r="A9" s="49">
        <v>2</v>
      </c>
      <c r="B9" s="37">
        <f>IF($D9="","",VLOOKUP($D9,#REF!,15))</f>
      </c>
      <c r="C9" s="37">
        <f>IF($D9="","",VLOOKUP($D9,#REF!,16))</f>
      </c>
      <c r="D9" s="38"/>
      <c r="E9" s="37">
        <f>UPPER(IF($D9="","",VLOOKUP($D9,#REF!,2)))</f>
      </c>
      <c r="F9" s="37">
        <f>IF($D9="","",VLOOKUP($D9,#REF!,3))</f>
      </c>
      <c r="G9" s="37"/>
      <c r="H9" s="37">
        <f>IF($D9="","",VLOOKUP($D9,#REF!,4))</f>
      </c>
      <c r="I9" s="57"/>
      <c r="J9" s="41"/>
      <c r="K9" s="58"/>
      <c r="L9" s="62"/>
      <c r="M9" s="62"/>
      <c r="N9" s="44"/>
      <c r="O9" s="45"/>
      <c r="P9" s="44"/>
      <c r="Q9" s="45"/>
      <c r="R9" s="46"/>
      <c r="T9" s="56" t="e">
        <f>#REF!</f>
        <v>#REF!</v>
      </c>
      <c r="V9" s="56" t="str">
        <f>F$11&amp;" "&amp;E$11</f>
        <v> 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17</v>
      </c>
      <c r="K10" s="60"/>
      <c r="L10" s="61" t="s">
        <v>19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IF($D11="","",VLOOKUP($D11,#REF!,15))</f>
      </c>
      <c r="C11" s="37">
        <f>IF($D11="","",VLOOKUP($D11,#REF!,16))</f>
      </c>
      <c r="D11" s="38"/>
      <c r="E11" s="37">
        <f>UPPER(IF($D11="","",VLOOKUP($D11,#REF!,2)))</f>
      </c>
      <c r="F11" s="37">
        <f>IF($D11="","",VLOOKUP($D11,#REF!,3))</f>
      </c>
      <c r="G11" s="37"/>
      <c r="H11" s="37">
        <f>IF($D11="","",VLOOKUP($D11,#REF!,4))</f>
      </c>
      <c r="I11" s="40"/>
      <c r="J11" s="41"/>
      <c r="K11" s="63"/>
      <c r="L11" s="62"/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17</v>
      </c>
      <c r="I12" s="54"/>
      <c r="J12" s="55" t="s">
        <v>20</v>
      </c>
      <c r="K12" s="65"/>
      <c r="L12" s="62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IF($D13="","",VLOOKUP($D13,#REF!,15))</f>
      </c>
      <c r="C13" s="37">
        <f>IF($D13="","",VLOOKUP($D13,#REF!,16))</f>
      </c>
      <c r="D13" s="38"/>
      <c r="E13" s="37">
        <f>UPPER(IF($D13="","",VLOOKUP($D13,#REF!,2)))</f>
      </c>
      <c r="F13" s="37">
        <f>IF($D13="","",VLOOKUP($D13,#REF!,3))</f>
      </c>
      <c r="G13" s="37"/>
      <c r="H13" s="37">
        <f>IF($D13="","",VLOOKUP($D13,#REF!,4))</f>
      </c>
      <c r="I13" s="66"/>
      <c r="J13" s="41"/>
      <c r="K13" s="41"/>
      <c r="L13" s="62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136" t="s">
        <v>17</v>
      </c>
      <c r="M14" s="137"/>
      <c r="N14" s="61" t="s">
        <v>19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IF($D15="","",VLOOKUP($D15,#REF!,15))</f>
      </c>
      <c r="C15" s="37">
        <f>IF($D15="","",VLOOKUP($D15,#REF!,16))</f>
      </c>
      <c r="D15" s="38"/>
      <c r="E15" s="39">
        <f>UPPER(IF($D15="","",VLOOKUP($D15,#REF!,2)))</f>
      </c>
      <c r="F15" s="39">
        <f>IF($D15="","",VLOOKUP($D15,#REF!,3))</f>
      </c>
      <c r="G15" s="39"/>
      <c r="H15" s="39">
        <f>IF($D15="","",VLOOKUP($D15,#REF!,4))</f>
      </c>
      <c r="I15" s="68"/>
      <c r="J15" s="41"/>
      <c r="K15" s="41"/>
      <c r="L15" s="62"/>
      <c r="M15" s="64"/>
      <c r="N15" s="62" t="s">
        <v>52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17</v>
      </c>
      <c r="I16" s="54"/>
      <c r="J16" s="55" t="s">
        <v>21</v>
      </c>
      <c r="K16" s="55"/>
      <c r="L16" s="62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IF($D17="","",VLOOKUP($D17,#REF!,15))</f>
      </c>
      <c r="C17" s="37">
        <f>IF($D17="","",VLOOKUP($D17,#REF!,16))</f>
      </c>
      <c r="D17" s="38"/>
      <c r="E17" s="37">
        <f>UPPER(IF($D17="","",VLOOKUP($D17,#REF!,2)))</f>
      </c>
      <c r="F17" s="37">
        <f>IF($D17="","",VLOOKUP($D17,#REF!,3))</f>
      </c>
      <c r="G17" s="37"/>
      <c r="H17" s="37">
        <f>IF($D17="","",VLOOKUP($D17,#REF!,4))</f>
      </c>
      <c r="I17" s="57"/>
      <c r="J17" s="41"/>
      <c r="K17" s="58"/>
      <c r="L17" s="62"/>
      <c r="M17" s="64"/>
      <c r="N17" s="62"/>
      <c r="O17" s="64"/>
      <c r="P17" s="44"/>
      <c r="Q17" s="45"/>
      <c r="R17" s="46"/>
      <c r="V17" s="56" t="str">
        <f>F$27&amp;" "&amp;E$27</f>
        <v> 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17</v>
      </c>
      <c r="K18" s="60"/>
      <c r="L18" s="61" t="s">
        <v>22</v>
      </c>
      <c r="M18" s="70"/>
      <c r="N18" s="62"/>
      <c r="O18" s="64"/>
      <c r="P18" s="44"/>
      <c r="Q18" s="45"/>
      <c r="R18" s="46"/>
      <c r="V18" s="56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IF($D19="","",VLOOKUP($D19,#REF!,15))</f>
      </c>
      <c r="C19" s="37">
        <f>IF($D19="","",VLOOKUP($D19,#REF!,16))</f>
      </c>
      <c r="D19" s="38"/>
      <c r="E19" s="37">
        <f>UPPER(IF($D19="","",VLOOKUP($D19,#REF!,2)))</f>
      </c>
      <c r="F19" s="37">
        <f>IF($D19="","",VLOOKUP($D19,#REF!,3))</f>
      </c>
      <c r="G19" s="37"/>
      <c r="H19" s="37">
        <f>IF($D19="","",VLOOKUP($D19,#REF!,4))</f>
      </c>
      <c r="I19" s="40"/>
      <c r="J19" s="41"/>
      <c r="K19" s="63"/>
      <c r="L19" s="62"/>
      <c r="M19" s="62"/>
      <c r="N19" s="62"/>
      <c r="O19" s="64"/>
      <c r="P19" s="44"/>
      <c r="Q19" s="45"/>
      <c r="R19" s="46"/>
      <c r="V19" s="56" t="str">
        <f>F$31&amp;" "&amp;E$31</f>
        <v> 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17</v>
      </c>
      <c r="I20" s="54"/>
      <c r="J20" s="55" t="s">
        <v>20</v>
      </c>
      <c r="K20" s="65"/>
      <c r="L20" s="62"/>
      <c r="M20" s="62"/>
      <c r="N20" s="62"/>
      <c r="O20" s="64"/>
      <c r="P20" s="44"/>
      <c r="Q20" s="45"/>
      <c r="R20" s="46"/>
      <c r="V20" s="56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IF($D21="","",VLOOKUP($D21,#REF!,15))</f>
      </c>
      <c r="C21" s="37">
        <f>IF($D21="","",VLOOKUP($D21,#REF!,16))</f>
      </c>
      <c r="D21" s="38"/>
      <c r="E21" s="37">
        <f>UPPER(IF($D21="","",VLOOKUP($D21,#REF!,2)))</f>
      </c>
      <c r="F21" s="37">
        <f>IF($D21="","",VLOOKUP($D21,#REF!,3))</f>
      </c>
      <c r="G21" s="37"/>
      <c r="H21" s="37">
        <f>IF($D21="","",VLOOKUP($D21,#REF!,4))</f>
      </c>
      <c r="I21" s="66"/>
      <c r="J21" s="41"/>
      <c r="K21" s="41"/>
      <c r="L21" s="62"/>
      <c r="M21" s="62"/>
      <c r="N21" s="62"/>
      <c r="O21" s="64"/>
      <c r="P21" s="44"/>
      <c r="Q21" s="45"/>
      <c r="R21" s="46"/>
      <c r="V21" s="56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62"/>
      <c r="M22" s="62"/>
      <c r="N22" s="136" t="s">
        <v>17</v>
      </c>
      <c r="O22" s="137"/>
      <c r="P22" s="61" t="s">
        <v>23</v>
      </c>
      <c r="Q22" s="61"/>
      <c r="R22" s="46"/>
      <c r="V22" s="56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IF($D23="","",VLOOKUP($D23,#REF!,15))</f>
      </c>
      <c r="C23" s="37">
        <f>IF($D23="","",VLOOKUP($D23,#REF!,16))</f>
      </c>
      <c r="D23" s="38"/>
      <c r="E23" s="37">
        <f>UPPER(IF($D23="","",VLOOKUP($D23,#REF!,2)))</f>
      </c>
      <c r="F23" s="37">
        <f>IF($D23="","",VLOOKUP($D23,#REF!,3))</f>
      </c>
      <c r="G23" s="37"/>
      <c r="H23" s="37">
        <f>IF($D23="","",VLOOKUP($D23,#REF!,4))</f>
      </c>
      <c r="I23" s="40"/>
      <c r="J23" s="41"/>
      <c r="K23" s="41"/>
      <c r="L23" s="62"/>
      <c r="M23" s="62"/>
      <c r="N23" s="62"/>
      <c r="O23" s="64"/>
      <c r="P23" s="62" t="s">
        <v>51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17</v>
      </c>
      <c r="I24" s="54"/>
      <c r="J24" s="55" t="s">
        <v>24</v>
      </c>
      <c r="K24" s="55"/>
      <c r="L24" s="62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IF($D25="","",VLOOKUP($D25,#REF!,15))</f>
      </c>
      <c r="C25" s="37">
        <f>IF($D25="","",VLOOKUP($D25,#REF!,16))</f>
      </c>
      <c r="D25" s="38"/>
      <c r="E25" s="37">
        <f>UPPER(IF($D25="","",VLOOKUP($D25,#REF!,2)))</f>
      </c>
      <c r="F25" s="37">
        <f>IF($D25="","",VLOOKUP($D25,#REF!,3))</f>
      </c>
      <c r="G25" s="37"/>
      <c r="H25" s="37">
        <f>IF($D25="","",VLOOKUP($D25,#REF!,4))</f>
      </c>
      <c r="I25" s="57"/>
      <c r="J25" s="41"/>
      <c r="K25" s="58"/>
      <c r="L25" s="62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17</v>
      </c>
      <c r="K26" s="60"/>
      <c r="L26" s="61" t="s">
        <v>25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IF($D27="","",VLOOKUP($D27,#REF!,15))</f>
      </c>
      <c r="C27" s="37">
        <f>IF($D27="","",VLOOKUP($D27,#REF!,16))</f>
      </c>
      <c r="D27" s="38"/>
      <c r="E27" s="37">
        <f>UPPER(IF($D27="","",VLOOKUP($D27,#REF!,2)))</f>
      </c>
      <c r="F27" s="37">
        <f>IF($D27="","",VLOOKUP($D27,#REF!,3))</f>
      </c>
      <c r="G27" s="37"/>
      <c r="H27" s="37">
        <f>IF($D27="","",VLOOKUP($D27,#REF!,4))</f>
      </c>
      <c r="I27" s="40"/>
      <c r="J27" s="41"/>
      <c r="K27" s="63"/>
      <c r="L27" s="62" t="s">
        <v>51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17</v>
      </c>
      <c r="I28" s="54"/>
      <c r="J28" s="55" t="s">
        <v>26</v>
      </c>
      <c r="K28" s="65"/>
      <c r="L28" s="62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IF($D29="","",VLOOKUP($D29,#REF!,15))</f>
      </c>
      <c r="C29" s="37">
        <f>IF($D29="","",VLOOKUP($D29,#REF!,16))</f>
      </c>
      <c r="D29" s="38"/>
      <c r="E29" s="39">
        <f>UPPER(IF($D29="","",VLOOKUP($D29,#REF!,2)))</f>
      </c>
      <c r="F29" s="39">
        <f>IF($D29="","",VLOOKUP($D29,#REF!,3))</f>
      </c>
      <c r="G29" s="39"/>
      <c r="H29" s="39">
        <f>IF($D29="","",VLOOKUP($D29,#REF!,4))</f>
      </c>
      <c r="I29" s="66"/>
      <c r="J29" s="41"/>
      <c r="K29" s="41"/>
      <c r="L29" s="62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136" t="s">
        <v>17</v>
      </c>
      <c r="M30" s="137"/>
      <c r="N30" s="61" t="s">
        <v>23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IF($D31="","",VLOOKUP($D31,#REF!,15))</f>
      </c>
      <c r="C31" s="37">
        <f>IF($D31="","",VLOOKUP($D31,#REF!,16))</f>
      </c>
      <c r="D31" s="38"/>
      <c r="E31" s="37">
        <f>UPPER(IF($D31="","",VLOOKUP($D31,#REF!,2)))</f>
      </c>
      <c r="F31" s="37">
        <f>IF($D31="","",VLOOKUP($D31,#REF!,3))</f>
      </c>
      <c r="G31" s="37"/>
      <c r="H31" s="37">
        <f>IF($D31="","",VLOOKUP($D31,#REF!,4))</f>
      </c>
      <c r="I31" s="68"/>
      <c r="J31" s="41"/>
      <c r="K31" s="41"/>
      <c r="L31" s="62"/>
      <c r="M31" s="64"/>
      <c r="N31" s="62" t="s">
        <v>52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17</v>
      </c>
      <c r="I32" s="54"/>
      <c r="J32" s="55" t="s">
        <v>20</v>
      </c>
      <c r="K32" s="55"/>
      <c r="L32" s="62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IF($D33="","",VLOOKUP($D33,#REF!,15))</f>
      </c>
      <c r="C33" s="37">
        <f>IF($D33="","",VLOOKUP($D33,#REF!,16))</f>
      </c>
      <c r="D33" s="38"/>
      <c r="E33" s="37">
        <f>UPPER(IF($D33="","",VLOOKUP($D33,#REF!,2)))</f>
      </c>
      <c r="F33" s="37">
        <f>IF($D33="","",VLOOKUP($D33,#REF!,3))</f>
      </c>
      <c r="G33" s="37"/>
      <c r="H33" s="37">
        <f>IF($D33="","",VLOOKUP($D33,#REF!,4))</f>
      </c>
      <c r="I33" s="57"/>
      <c r="J33" s="41"/>
      <c r="K33" s="58"/>
      <c r="L33" s="62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17</v>
      </c>
      <c r="K34" s="60"/>
      <c r="L34" s="61" t="s">
        <v>23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IF($D35="","",VLOOKUP($D35,#REF!,15))</f>
      </c>
      <c r="C35" s="37">
        <f>IF($D35="","",VLOOKUP($D35,#REF!,16))</f>
      </c>
      <c r="D35" s="38"/>
      <c r="E35" s="37">
        <f>UPPER(IF($D35="","",VLOOKUP($D35,#REF!,2)))</f>
      </c>
      <c r="F35" s="37">
        <f>IF($D35="","",VLOOKUP($D35,#REF!,3))</f>
      </c>
      <c r="G35" s="37"/>
      <c r="H35" s="37">
        <f>IF($D35="","",VLOOKUP($D35,#REF!,4))</f>
      </c>
      <c r="I35" s="40"/>
      <c r="J35" s="41"/>
      <c r="K35" s="63"/>
      <c r="L35" s="62"/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17</v>
      </c>
      <c r="I36" s="54"/>
      <c r="J36" s="55" t="s">
        <v>27</v>
      </c>
      <c r="K36" s="65"/>
      <c r="L36" s="62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IF($D37="","",VLOOKUP($D37,#REF!,15))</f>
      </c>
      <c r="C37" s="37">
        <f>IF($D37="","",VLOOKUP($D37,#REF!,16))</f>
      </c>
      <c r="D37" s="38"/>
      <c r="E37" s="39">
        <f>UPPER(IF($D37="","",VLOOKUP($D37,#REF!,2)))</f>
      </c>
      <c r="F37" s="39">
        <f>IF($D37="","",VLOOKUP($D37,#REF!,3))</f>
      </c>
      <c r="G37" s="37"/>
      <c r="H37" s="39">
        <f>IF($D37="","",VLOOKUP($D37,#REF!,4))</f>
      </c>
      <c r="I37" s="66"/>
      <c r="J37" s="41"/>
      <c r="K37" s="41"/>
      <c r="L37" s="62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62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5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5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5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5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5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5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5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138"/>
      <c r="M46" s="72"/>
      <c r="N46" s="75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5"/>
      <c r="M47" s="75"/>
      <c r="N47" s="75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5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5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5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5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5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5"/>
      <c r="M53" s="75"/>
      <c r="N53" s="44"/>
      <c r="O53" s="44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62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5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5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5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5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5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5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5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138"/>
      <c r="M62" s="72"/>
      <c r="N62" s="75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5"/>
      <c r="M63" s="75"/>
      <c r="N63" s="75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28</v>
      </c>
      <c r="B71" s="87"/>
      <c r="C71" s="88"/>
      <c r="D71" s="89" t="s">
        <v>29</v>
      </c>
      <c r="E71" s="90" t="s">
        <v>30</v>
      </c>
      <c r="F71" s="89"/>
      <c r="G71" s="91"/>
      <c r="H71" s="92"/>
      <c r="I71" s="89" t="s">
        <v>29</v>
      </c>
      <c r="J71" s="90" t="s">
        <v>31</v>
      </c>
      <c r="K71" s="93"/>
      <c r="L71" s="90" t="s">
        <v>32</v>
      </c>
      <c r="M71" s="94"/>
      <c r="N71" s="95" t="s">
        <v>33</v>
      </c>
      <c r="O71" s="95"/>
      <c r="P71" s="96"/>
      <c r="Q71" s="97"/>
    </row>
    <row r="72" spans="1:17" s="98" customFormat="1" ht="9" customHeight="1">
      <c r="A72" s="99" t="s">
        <v>34</v>
      </c>
      <c r="B72" s="100"/>
      <c r="C72" s="101"/>
      <c r="D72" s="102">
        <v>1</v>
      </c>
      <c r="E72" s="103" t="e">
        <f>#REF!</f>
        <v>#REF!</v>
      </c>
      <c r="F72" s="103" t="e">
        <f>#REF!</f>
        <v>#REF!</v>
      </c>
      <c r="G72" s="104"/>
      <c r="H72" s="105"/>
      <c r="I72" s="106" t="s">
        <v>35</v>
      </c>
      <c r="J72" s="100"/>
      <c r="K72" s="107"/>
      <c r="L72" s="100"/>
      <c r="M72" s="108"/>
      <c r="N72" s="109" t="s">
        <v>36</v>
      </c>
      <c r="O72" s="110"/>
      <c r="P72" s="110"/>
      <c r="Q72" s="111"/>
    </row>
    <row r="73" spans="1:17" s="98" customFormat="1" ht="9" customHeight="1">
      <c r="A73" s="99" t="s">
        <v>37</v>
      </c>
      <c r="B73" s="100"/>
      <c r="C73" s="112" t="e">
        <f>#REF!</f>
        <v>#REF!</v>
      </c>
      <c r="D73" s="102">
        <v>2</v>
      </c>
      <c r="E73" s="103" t="e">
        <f>#REF!</f>
        <v>#REF!</v>
      </c>
      <c r="F73" s="103" t="e">
        <f>#REF!</f>
        <v>#REF!</v>
      </c>
      <c r="G73" s="104"/>
      <c r="H73" s="105"/>
      <c r="I73" s="106" t="s">
        <v>38</v>
      </c>
      <c r="J73" s="100"/>
      <c r="K73" s="107"/>
      <c r="L73" s="100"/>
      <c r="M73" s="108"/>
      <c r="N73" s="113" t="e">
        <f>IF(ISBLANK(#REF!),"BYE",#REF!)</f>
        <v>#REF!</v>
      </c>
      <c r="O73" s="114"/>
      <c r="P73" s="114"/>
      <c r="Q73" s="115"/>
    </row>
    <row r="74" spans="1:17" s="98" customFormat="1" ht="9" customHeight="1">
      <c r="A74" s="116" t="s">
        <v>39</v>
      </c>
      <c r="B74" s="117"/>
      <c r="C74" s="118" t="e">
        <f>IF(#REF!="DA",#REF!,IF(#REF!="DA",#REF!,IF(#REF!="DA",#REF!,IF(#REF!="DA",#REF!,IF(#REF!="DA",#REF!,"/")))))</f>
        <v>#REF!</v>
      </c>
      <c r="D74" s="102">
        <v>3</v>
      </c>
      <c r="E74" s="103" t="e">
        <f>#REF!</f>
        <v>#REF!</v>
      </c>
      <c r="F74" s="103" t="e">
        <f>#REF!</f>
        <v>#REF!</v>
      </c>
      <c r="G74" s="104"/>
      <c r="H74" s="105"/>
      <c r="I74" s="106" t="s">
        <v>40</v>
      </c>
      <c r="J74" s="100"/>
      <c r="K74" s="107"/>
      <c r="L74" s="100"/>
      <c r="M74" s="108"/>
      <c r="N74" s="109" t="s">
        <v>41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 t="e">
        <f>#REF!</f>
        <v>#REF!</v>
      </c>
      <c r="F75" s="103" t="e">
        <f>#REF!</f>
        <v>#REF!</v>
      </c>
      <c r="G75" s="104"/>
      <c r="H75" s="105"/>
      <c r="I75" s="106" t="s">
        <v>42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43</v>
      </c>
      <c r="B76" s="122"/>
      <c r="C76" s="123"/>
      <c r="D76" s="102"/>
      <c r="E76" s="104"/>
      <c r="F76" s="124"/>
      <c r="G76" s="104"/>
      <c r="H76" s="105"/>
      <c r="I76" s="106" t="s">
        <v>44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34</v>
      </c>
      <c r="B77" s="100"/>
      <c r="C77" s="101"/>
      <c r="D77" s="102"/>
      <c r="E77" s="104"/>
      <c r="F77" s="124"/>
      <c r="G77" s="104"/>
      <c r="H77" s="105"/>
      <c r="I77" s="106" t="s">
        <v>45</v>
      </c>
      <c r="J77" s="100"/>
      <c r="K77" s="107"/>
      <c r="L77" s="100"/>
      <c r="M77" s="108"/>
      <c r="N77" s="109" t="s">
        <v>46</v>
      </c>
      <c r="O77" s="110"/>
      <c r="P77" s="110"/>
      <c r="Q77" s="111"/>
    </row>
    <row r="78" spans="1:17" s="98" customFormat="1" ht="9" customHeight="1">
      <c r="A78" s="99" t="s">
        <v>47</v>
      </c>
      <c r="B78" s="100"/>
      <c r="C78" s="126" t="e">
        <f>#REF!</f>
        <v>#REF!</v>
      </c>
      <c r="D78" s="102"/>
      <c r="E78" s="104"/>
      <c r="F78" s="124"/>
      <c r="G78" s="104"/>
      <c r="H78" s="105"/>
      <c r="I78" s="106" t="s">
        <v>48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49</v>
      </c>
      <c r="B79" s="117"/>
      <c r="C79" s="127" t="e">
        <f>#REF!</f>
        <v>#REF!</v>
      </c>
      <c r="D79" s="128"/>
      <c r="E79" s="129"/>
      <c r="F79" s="130"/>
      <c r="G79" s="129"/>
      <c r="H79" s="131"/>
      <c r="I79" s="132" t="s">
        <v>50</v>
      </c>
      <c r="J79" s="117"/>
      <c r="K79" s="125"/>
      <c r="L79" s="117"/>
      <c r="M79" s="115"/>
      <c r="N79" s="117" t="str">
        <f>Q4</f>
        <v>ANA KOSANIN</v>
      </c>
      <c r="O79" s="125"/>
      <c r="P79" s="117"/>
      <c r="Q79" s="133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38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teniski savez</cp:lastModifiedBy>
  <dcterms:created xsi:type="dcterms:W3CDTF">2016-12-19T08:32:05Z</dcterms:created>
  <dcterms:modified xsi:type="dcterms:W3CDTF">2016-12-23T07:57:44Z</dcterms:modified>
  <cp:category/>
  <cp:version/>
  <cp:contentType/>
  <cp:contentStatus/>
</cp:coreProperties>
</file>