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DEVOJCICE GT 8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'DEVOJCICE GT 8'!$A$1:$Q$69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  <author>Marko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  <comment ref="I8" authorId="1">
      <text>
        <r>
          <rPr>
            <b/>
            <sz val="9"/>
            <rFont val="Tahoma"/>
            <family val="2"/>
          </rPr>
          <t>as-nosioc na gornjoj liniji
a-igrac na gornjoj liniji
bs-nosioc na donjoj liniji
b-igrac na donjoj liniji</t>
        </r>
      </text>
    </comment>
    <comment ref="K10" authorId="1">
      <text>
        <r>
          <rPr>
            <b/>
            <sz val="9"/>
            <rFont val="Tahoma"/>
            <family val="2"/>
          </rPr>
          <t>as-nosioc na gornjoj liniji
a-igrac na gornjoj liniji
bs-nosioc na donjoj liniji
b-igrac na donjoj liniji</t>
        </r>
      </text>
    </comment>
    <comment ref="I12" authorId="1">
      <text>
        <r>
          <rPr>
            <b/>
            <sz val="9"/>
            <rFont val="Tahoma"/>
            <family val="2"/>
          </rPr>
          <t>as-nosioc na gornjoj liniji
a-igrac na gornjoj liniji
bs-nosioc na donjoj liniji
b-igrac na donjoj liniji</t>
        </r>
      </text>
    </comment>
  </commentList>
</comments>
</file>

<file path=xl/sharedStrings.xml><?xml version="1.0" encoding="utf-8"?>
<sst xmlns="http://schemas.openxmlformats.org/spreadsheetml/2006/main" count="59" uniqueCount="54">
  <si>
    <t>DEVOJCICE SINGL</t>
  </si>
  <si>
    <t>CU</t>
  </si>
  <si>
    <t>GLAVNI TURNIR</t>
  </si>
  <si>
    <t>DATUM</t>
  </si>
  <si>
    <t>GRAD, KLUB</t>
  </si>
  <si>
    <t>KATEGORIJA</t>
  </si>
  <si>
    <t>KONKURENCIJA</t>
  </si>
  <si>
    <t>VRHOVNI SUDIJA</t>
  </si>
  <si>
    <t>St.</t>
  </si>
  <si>
    <t>RANG</t>
  </si>
  <si>
    <t>NOS</t>
  </si>
  <si>
    <t>PREZIME</t>
  </si>
  <si>
    <t>IME</t>
  </si>
  <si>
    <t>KLUB</t>
  </si>
  <si>
    <t>POLUFINALE</t>
  </si>
  <si>
    <t>FINALE</t>
  </si>
  <si>
    <t>POBEDNIK</t>
  </si>
  <si>
    <t xml:space="preserve">COLOVIC </t>
  </si>
  <si>
    <t>ANASTASIJA</t>
  </si>
  <si>
    <t>REK</t>
  </si>
  <si>
    <t>COLOVIC</t>
  </si>
  <si>
    <t>PIJEVIC</t>
  </si>
  <si>
    <t>TARA</t>
  </si>
  <si>
    <t>BGT</t>
  </si>
  <si>
    <t>4;0</t>
  </si>
  <si>
    <t>PETKOVIC</t>
  </si>
  <si>
    <t>ANTONINA</t>
  </si>
  <si>
    <t>CZ</t>
  </si>
  <si>
    <t>4;2</t>
  </si>
  <si>
    <t>MILIVOJEVIC</t>
  </si>
  <si>
    <t>NINA</t>
  </si>
  <si>
    <t>4;1</t>
  </si>
  <si>
    <t>Rang DA</t>
  </si>
  <si>
    <t>#</t>
  </si>
  <si>
    <t>NOSIOCI</t>
  </si>
  <si>
    <t>UMESTO</t>
  </si>
  <si>
    <t>VREME ZREBA</t>
  </si>
  <si>
    <t>Rng Datum</t>
  </si>
  <si>
    <t>1</t>
  </si>
  <si>
    <t>Poslednji igrac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</si>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</sst>
</file>

<file path=xl/styles.xml><?xml version="1.0" encoding="utf-8"?>
<styleSheet xmlns="http://schemas.openxmlformats.org/spreadsheetml/2006/main">
  <numFmts count="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</numFmts>
  <fonts count="73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20"/>
      <color indexed="9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"/>
      <color indexed="42"/>
      <name val="Arial"/>
      <family val="2"/>
    </font>
    <font>
      <sz val="10"/>
      <color indexed="10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b/>
      <sz val="9"/>
      <color indexed="10"/>
      <name val="Arial"/>
      <family val="2"/>
    </font>
    <font>
      <i/>
      <sz val="6"/>
      <color indexed="9"/>
      <name val="Arial"/>
      <family val="2"/>
    </font>
    <font>
      <sz val="8.5"/>
      <color indexed="42"/>
      <name val="Arial"/>
      <family val="2"/>
    </font>
    <font>
      <sz val="10"/>
      <color indexed="8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Tahom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>
        <color indexed="8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49" fontId="2" fillId="0" borderId="0" xfId="0" applyNumberFormat="1" applyFont="1" applyAlignment="1" applyProtection="1">
      <alignment vertical="top"/>
      <protection/>
    </xf>
    <xf numFmtId="49" fontId="3" fillId="0" borderId="0" xfId="0" applyNumberFormat="1" applyFont="1" applyAlignment="1" applyProtection="1">
      <alignment vertical="top"/>
      <protection/>
    </xf>
    <xf numFmtId="49" fontId="4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 vertical="top"/>
      <protection/>
    </xf>
    <xf numFmtId="49" fontId="5" fillId="0" borderId="0" xfId="0" applyNumberFormat="1" applyFont="1" applyAlignment="1" applyProtection="1">
      <alignment horizontal="left"/>
      <protection/>
    </xf>
    <xf numFmtId="49" fontId="6" fillId="0" borderId="0" xfId="0" applyNumberFormat="1" applyFont="1" applyAlignment="1" applyProtection="1">
      <alignment vertical="top"/>
      <protection/>
    </xf>
    <xf numFmtId="49" fontId="7" fillId="0" borderId="0" xfId="0" applyNumberFormat="1" applyFont="1" applyAlignment="1" applyProtection="1">
      <alignment horizontal="left"/>
      <protection/>
    </xf>
    <xf numFmtId="49" fontId="7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8" fillId="0" borderId="0" xfId="0" applyNumberFormat="1" applyFont="1" applyAlignment="1" applyProtection="1">
      <alignment/>
      <protection/>
    </xf>
    <xf numFmtId="49" fontId="9" fillId="33" borderId="0" xfId="0" applyNumberFormat="1" applyFont="1" applyFill="1" applyAlignment="1" applyProtection="1">
      <alignment vertical="center"/>
      <protection/>
    </xf>
    <xf numFmtId="49" fontId="10" fillId="33" borderId="0" xfId="0" applyNumberFormat="1" applyFont="1" applyFill="1" applyAlignment="1" applyProtection="1">
      <alignment vertical="center"/>
      <protection/>
    </xf>
    <xf numFmtId="49" fontId="9" fillId="33" borderId="0" xfId="0" applyNumberFormat="1" applyFont="1" applyFill="1" applyAlignment="1" applyProtection="1">
      <alignment horizontal="center" vertical="center"/>
      <protection/>
    </xf>
    <xf numFmtId="49" fontId="11" fillId="33" borderId="0" xfId="0" applyNumberFormat="1" applyFont="1" applyFill="1" applyAlignment="1" applyProtection="1">
      <alignment horizontal="right" vertical="center"/>
      <protection/>
    </xf>
    <xf numFmtId="0" fontId="12" fillId="0" borderId="0" xfId="0" applyFont="1" applyAlignment="1" applyProtection="1">
      <alignment vertical="center"/>
      <protection/>
    </xf>
    <xf numFmtId="49" fontId="13" fillId="0" borderId="10" xfId="0" applyNumberFormat="1" applyFont="1" applyBorder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 vertical="center"/>
      <protection/>
    </xf>
    <xf numFmtId="49" fontId="13" fillId="0" borderId="10" xfId="44" applyNumberFormat="1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49" fontId="15" fillId="0" borderId="10" xfId="0" applyNumberFormat="1" applyFont="1" applyBorder="1" applyAlignment="1" applyProtection="1">
      <alignment horizontal="right" vertical="center"/>
      <protection/>
    </xf>
    <xf numFmtId="0" fontId="13" fillId="0" borderId="0" xfId="0" applyFont="1" applyAlignment="1" applyProtection="1">
      <alignment vertical="center"/>
      <protection/>
    </xf>
    <xf numFmtId="49" fontId="16" fillId="33" borderId="0" xfId="0" applyNumberFormat="1" applyFont="1" applyFill="1" applyAlignment="1" applyProtection="1">
      <alignment horizontal="right" vertical="center"/>
      <protection/>
    </xf>
    <xf numFmtId="49" fontId="16" fillId="33" borderId="0" xfId="0" applyNumberFormat="1" applyFont="1" applyFill="1" applyAlignment="1" applyProtection="1">
      <alignment horizontal="center" vertical="center"/>
      <protection/>
    </xf>
    <xf numFmtId="49" fontId="16" fillId="33" borderId="0" xfId="0" applyNumberFormat="1" applyFont="1" applyFill="1" applyAlignment="1" applyProtection="1">
      <alignment horizontal="left" vertical="center"/>
      <protection/>
    </xf>
    <xf numFmtId="49" fontId="17" fillId="33" borderId="0" xfId="0" applyNumberFormat="1" applyFont="1" applyFill="1" applyAlignment="1" applyProtection="1">
      <alignment horizontal="center" vertical="center"/>
      <protection/>
    </xf>
    <xf numFmtId="49" fontId="17" fillId="33" borderId="0" xfId="0" applyNumberFormat="1" applyFont="1" applyFill="1" applyAlignment="1" applyProtection="1">
      <alignment vertical="center"/>
      <protection/>
    </xf>
    <xf numFmtId="49" fontId="12" fillId="33" borderId="0" xfId="0" applyNumberFormat="1" applyFont="1" applyFill="1" applyAlignment="1" applyProtection="1">
      <alignment horizontal="right" vertical="center"/>
      <protection/>
    </xf>
    <xf numFmtId="49" fontId="12" fillId="0" borderId="0" xfId="0" applyNumberFormat="1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49" fontId="12" fillId="0" borderId="0" xfId="0" applyNumberFormat="1" applyFont="1" applyAlignment="1" applyProtection="1">
      <alignment horizontal="left"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18" fillId="0" borderId="0" xfId="0" applyNumberFormat="1" applyFont="1" applyAlignment="1" applyProtection="1">
      <alignment horizontal="center" vertical="center"/>
      <protection/>
    </xf>
    <xf numFmtId="49" fontId="18" fillId="0" borderId="0" xfId="0" applyNumberFormat="1" applyFont="1" applyAlignment="1" applyProtection="1">
      <alignment vertical="center"/>
      <protection/>
    </xf>
    <xf numFmtId="49" fontId="19" fillId="33" borderId="0" xfId="0" applyNumberFormat="1" applyFont="1" applyFill="1" applyAlignment="1" applyProtection="1">
      <alignment horizontal="center" vertical="center"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20" fillId="0" borderId="11" xfId="0" applyFont="1" applyBorder="1" applyAlignment="1" applyProtection="1">
      <alignment horizontal="right" vertical="center"/>
      <protection/>
    </xf>
    <xf numFmtId="0" fontId="21" fillId="34" borderId="11" xfId="0" applyFont="1" applyFill="1" applyBorder="1" applyAlignment="1" applyProtection="1">
      <alignment horizontal="center" vertical="center"/>
      <protection/>
    </xf>
    <xf numFmtId="0" fontId="19" fillId="0" borderId="11" xfId="0" applyFont="1" applyBorder="1" applyAlignment="1" applyProtection="1">
      <alignment vertical="center"/>
      <protection/>
    </xf>
    <xf numFmtId="0" fontId="71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0" fillId="35" borderId="0" xfId="0" applyFont="1" applyFill="1" applyAlignment="1" applyProtection="1">
      <alignment vertical="center"/>
      <protection/>
    </xf>
    <xf numFmtId="0" fontId="24" fillId="35" borderId="0" xfId="0" applyFont="1" applyFill="1" applyAlignment="1" applyProtection="1">
      <alignment vertical="center"/>
      <protection/>
    </xf>
    <xf numFmtId="49" fontId="20" fillId="35" borderId="0" xfId="0" applyNumberFormat="1" applyFont="1" applyFill="1" applyAlignment="1" applyProtection="1">
      <alignment vertical="center"/>
      <protection/>
    </xf>
    <xf numFmtId="49" fontId="24" fillId="35" borderId="0" xfId="0" applyNumberFormat="1" applyFont="1" applyFill="1" applyAlignment="1" applyProtection="1">
      <alignment vertical="center"/>
      <protection/>
    </xf>
    <xf numFmtId="0" fontId="0" fillId="35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49" fontId="20" fillId="33" borderId="0" xfId="0" applyNumberFormat="1" applyFont="1" applyFill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6" fillId="36" borderId="14" xfId="0" applyFont="1" applyFill="1" applyBorder="1" applyAlignment="1" applyProtection="1">
      <alignment horizontal="right" vertical="center"/>
      <protection/>
    </xf>
    <xf numFmtId="0" fontId="23" fillId="0" borderId="11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7" fillId="37" borderId="11" xfId="0" applyFont="1" applyFill="1" applyBorder="1" applyAlignment="1" applyProtection="1">
      <alignment horizontal="center" vertical="center"/>
      <protection/>
    </xf>
    <xf numFmtId="0" fontId="20" fillId="0" borderId="11" xfId="0" applyFont="1" applyBorder="1" applyAlignment="1" applyProtection="1">
      <alignment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6" fillId="36" borderId="17" xfId="0" applyFont="1" applyFill="1" applyBorder="1" applyAlignment="1" applyProtection="1">
      <alignment horizontal="right" vertical="center"/>
      <protection/>
    </xf>
    <xf numFmtId="49" fontId="23" fillId="0" borderId="0" xfId="0" applyNumberFormat="1" applyFont="1" applyAlignment="1" applyProtection="1">
      <alignment vertical="center"/>
      <protection/>
    </xf>
    <xf numFmtId="0" fontId="23" fillId="0" borderId="17" xfId="0" applyFont="1" applyBorder="1" applyAlignment="1" applyProtection="1">
      <alignment vertical="center"/>
      <protection/>
    </xf>
    <xf numFmtId="0" fontId="23" fillId="0" borderId="18" xfId="0" applyFont="1" applyBorder="1" applyAlignment="1" applyProtection="1">
      <alignment vertical="center"/>
      <protection/>
    </xf>
    <xf numFmtId="0" fontId="23" fillId="0" borderId="16" xfId="0" applyFont="1" applyBorder="1" applyAlignment="1" applyProtection="1">
      <alignment vertical="center"/>
      <protection/>
    </xf>
    <xf numFmtId="0" fontId="29" fillId="0" borderId="16" xfId="0" applyFont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49" fontId="23" fillId="0" borderId="0" xfId="0" applyNumberFormat="1" applyFont="1" applyFill="1" applyBorder="1" applyAlignment="1" applyProtection="1">
      <alignment vertical="center"/>
      <protection/>
    </xf>
    <xf numFmtId="49" fontId="20" fillId="0" borderId="0" xfId="0" applyNumberFormat="1" applyFont="1" applyFill="1" applyBorder="1" applyAlignment="1" applyProtection="1">
      <alignment vertical="center"/>
      <protection/>
    </xf>
    <xf numFmtId="49" fontId="2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 applyProtection="1">
      <alignment horizontal="right" vertical="center"/>
      <protection/>
    </xf>
    <xf numFmtId="49" fontId="19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3" fillId="38" borderId="0" xfId="0" applyFont="1" applyFill="1" applyBorder="1" applyAlignment="1" applyProtection="1">
      <alignment vertical="center"/>
      <protection/>
    </xf>
    <xf numFmtId="49" fontId="20" fillId="0" borderId="0" xfId="0" applyNumberFormat="1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49" fontId="23" fillId="0" borderId="0" xfId="0" applyNumberFormat="1" applyFont="1" applyFill="1" applyAlignment="1" applyProtection="1">
      <alignment vertical="center"/>
      <protection/>
    </xf>
    <xf numFmtId="49" fontId="20" fillId="0" borderId="0" xfId="0" applyNumberFormat="1" applyFont="1" applyFill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49" fontId="19" fillId="0" borderId="0" xfId="0" applyNumberFormat="1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/>
      <protection/>
    </xf>
    <xf numFmtId="49" fontId="20" fillId="0" borderId="0" xfId="0" applyNumberFormat="1" applyFont="1" applyAlignment="1" applyProtection="1">
      <alignment vertical="center"/>
      <protection/>
    </xf>
    <xf numFmtId="0" fontId="1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49" fontId="0" fillId="35" borderId="0" xfId="0" applyNumberFormat="1" applyFont="1" applyFill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49" fontId="31" fillId="35" borderId="0" xfId="0" applyNumberFormat="1" applyFont="1" applyFill="1" applyAlignment="1" applyProtection="1">
      <alignment horizontal="center" vertical="center"/>
      <protection/>
    </xf>
    <xf numFmtId="49" fontId="32" fillId="0" borderId="0" xfId="0" applyNumberFormat="1" applyFont="1" applyAlignment="1" applyProtection="1">
      <alignment vertical="center"/>
      <protection/>
    </xf>
    <xf numFmtId="49" fontId="33" fillId="0" borderId="0" xfId="0" applyNumberFormat="1" applyFont="1" applyAlignment="1" applyProtection="1">
      <alignment horizontal="center" vertical="center"/>
      <protection/>
    </xf>
    <xf numFmtId="49" fontId="32" fillId="35" borderId="0" xfId="0" applyNumberFormat="1" applyFont="1" applyFill="1" applyAlignment="1" applyProtection="1">
      <alignment vertical="center"/>
      <protection/>
    </xf>
    <xf numFmtId="49" fontId="33" fillId="35" borderId="0" xfId="0" applyNumberFormat="1" applyFont="1" applyFill="1" applyAlignment="1" applyProtection="1">
      <alignment vertical="center"/>
      <protection/>
    </xf>
    <xf numFmtId="0" fontId="0" fillId="35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9" fillId="33" borderId="20" xfId="0" applyFont="1" applyFill="1" applyBorder="1" applyAlignment="1" applyProtection="1">
      <alignment vertical="center"/>
      <protection/>
    </xf>
    <xf numFmtId="0" fontId="9" fillId="33" borderId="21" xfId="0" applyFont="1" applyFill="1" applyBorder="1" applyAlignment="1" applyProtection="1">
      <alignment vertical="center"/>
      <protection/>
    </xf>
    <xf numFmtId="0" fontId="9" fillId="33" borderId="22" xfId="0" applyFont="1" applyFill="1" applyBorder="1" applyAlignment="1" applyProtection="1">
      <alignment vertical="center"/>
      <protection/>
    </xf>
    <xf numFmtId="49" fontId="11" fillId="33" borderId="21" xfId="0" applyNumberFormat="1" applyFont="1" applyFill="1" applyBorder="1" applyAlignment="1" applyProtection="1">
      <alignment horizontal="center" vertical="center"/>
      <protection/>
    </xf>
    <xf numFmtId="49" fontId="11" fillId="33" borderId="21" xfId="0" applyNumberFormat="1" applyFont="1" applyFill="1" applyBorder="1" applyAlignment="1" applyProtection="1">
      <alignment vertical="center"/>
      <protection/>
    </xf>
    <xf numFmtId="49" fontId="11" fillId="33" borderId="21" xfId="0" applyNumberFormat="1" applyFont="1" applyFill="1" applyBorder="1" applyAlignment="1" applyProtection="1">
      <alignment horizontal="centerContinuous" vertical="center"/>
      <protection/>
    </xf>
    <xf numFmtId="49" fontId="11" fillId="33" borderId="23" xfId="0" applyNumberFormat="1" applyFont="1" applyFill="1" applyBorder="1" applyAlignment="1" applyProtection="1">
      <alignment horizontal="centerContinuous" vertical="center"/>
      <protection/>
    </xf>
    <xf numFmtId="0" fontId="11" fillId="33" borderId="21" xfId="0" applyNumberFormat="1" applyFont="1" applyFill="1" applyBorder="1" applyAlignment="1" applyProtection="1">
      <alignment vertical="center"/>
      <protection/>
    </xf>
    <xf numFmtId="49" fontId="10" fillId="33" borderId="21" xfId="0" applyNumberFormat="1" applyFont="1" applyFill="1" applyBorder="1" applyAlignment="1" applyProtection="1">
      <alignment vertical="center"/>
      <protection/>
    </xf>
    <xf numFmtId="49" fontId="10" fillId="33" borderId="23" xfId="0" applyNumberFormat="1" applyFont="1" applyFill="1" applyBorder="1" applyAlignment="1" applyProtection="1">
      <alignment vertical="center"/>
      <protection/>
    </xf>
    <xf numFmtId="49" fontId="9" fillId="33" borderId="21" xfId="0" applyNumberFormat="1" applyFont="1" applyFill="1" applyBorder="1" applyAlignment="1" applyProtection="1">
      <alignment horizontal="left" vertical="center"/>
      <protection/>
    </xf>
    <xf numFmtId="49" fontId="9" fillId="0" borderId="21" xfId="0" applyNumberFormat="1" applyFont="1" applyBorder="1" applyAlignment="1" applyProtection="1">
      <alignment horizontal="left" vertical="center"/>
      <protection/>
    </xf>
    <xf numFmtId="49" fontId="10" fillId="35" borderId="23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49" fontId="16" fillId="0" borderId="24" xfId="0" applyNumberFormat="1" applyFont="1" applyBorder="1" applyAlignment="1" applyProtection="1">
      <alignment vertical="center"/>
      <protection/>
    </xf>
    <xf numFmtId="49" fontId="16" fillId="0" borderId="0" xfId="0" applyNumberFormat="1" applyFont="1" applyAlignment="1" applyProtection="1">
      <alignment vertical="center"/>
      <protection/>
    </xf>
    <xf numFmtId="49" fontId="16" fillId="0" borderId="17" xfId="0" applyNumberFormat="1" applyFont="1" applyBorder="1" applyAlignment="1" applyProtection="1">
      <alignment horizontal="right" vertical="center"/>
      <protection/>
    </xf>
    <xf numFmtId="49" fontId="16" fillId="0" borderId="0" xfId="0" applyNumberFormat="1" applyFont="1" applyAlignment="1" applyProtection="1">
      <alignment horizontal="center" vertical="top"/>
      <protection/>
    </xf>
    <xf numFmtId="0" fontId="13" fillId="35" borderId="0" xfId="0" applyNumberFormat="1" applyFont="1" applyFill="1" applyAlignment="1" applyProtection="1">
      <alignment vertical="center"/>
      <protection/>
    </xf>
    <xf numFmtId="0" fontId="13" fillId="35" borderId="0" xfId="0" applyFont="1" applyFill="1" applyAlignment="1" applyProtection="1">
      <alignment vertical="center"/>
      <protection/>
    </xf>
    <xf numFmtId="49" fontId="16" fillId="35" borderId="17" xfId="0" applyNumberFormat="1" applyFont="1" applyFill="1" applyBorder="1" applyAlignment="1" applyProtection="1">
      <alignment vertical="center"/>
      <protection/>
    </xf>
    <xf numFmtId="49" fontId="34" fillId="0" borderId="0" xfId="0" applyNumberFormat="1" applyFont="1" applyAlignment="1" applyProtection="1">
      <alignment horizontal="center" vertical="center"/>
      <protection/>
    </xf>
    <xf numFmtId="49" fontId="17" fillId="0" borderId="0" xfId="0" applyNumberFormat="1" applyFont="1" applyAlignment="1" applyProtection="1">
      <alignment vertical="center"/>
      <protection/>
    </xf>
    <xf numFmtId="49" fontId="17" fillId="0" borderId="17" xfId="0" applyNumberFormat="1" applyFont="1" applyBorder="1" applyAlignment="1" applyProtection="1">
      <alignment vertical="center"/>
      <protection/>
    </xf>
    <xf numFmtId="49" fontId="9" fillId="33" borderId="25" xfId="0" applyNumberFormat="1" applyFont="1" applyFill="1" applyBorder="1" applyAlignment="1" applyProtection="1">
      <alignment vertical="center"/>
      <protection/>
    </xf>
    <xf numFmtId="49" fontId="9" fillId="33" borderId="13" xfId="0" applyNumberFormat="1" applyFont="1" applyFill="1" applyBorder="1" applyAlignment="1" applyProtection="1">
      <alignment vertical="center"/>
      <protection/>
    </xf>
    <xf numFmtId="49" fontId="17" fillId="33" borderId="17" xfId="0" applyNumberFormat="1" applyFont="1" applyFill="1" applyBorder="1" applyAlignment="1" applyProtection="1">
      <alignment vertical="center"/>
      <protection/>
    </xf>
    <xf numFmtId="0" fontId="16" fillId="0" borderId="17" xfId="0" applyNumberFormat="1" applyFont="1" applyBorder="1" applyAlignment="1" applyProtection="1">
      <alignment horizontal="right" vertical="center"/>
      <protection/>
    </xf>
    <xf numFmtId="0" fontId="16" fillId="0" borderId="18" xfId="0" applyFont="1" applyBorder="1" applyAlignment="1" applyProtection="1">
      <alignment vertical="top"/>
      <protection/>
    </xf>
    <xf numFmtId="0" fontId="16" fillId="0" borderId="11" xfId="0" applyFont="1" applyBorder="1" applyAlignment="1" applyProtection="1">
      <alignment vertical="top"/>
      <protection/>
    </xf>
    <xf numFmtId="49" fontId="17" fillId="0" borderId="16" xfId="0" applyNumberFormat="1" applyFont="1" applyBorder="1" applyAlignment="1" applyProtection="1">
      <alignment vertical="center"/>
      <protection/>
    </xf>
    <xf numFmtId="49" fontId="16" fillId="0" borderId="18" xfId="0" applyNumberFormat="1" applyFont="1" applyBorder="1" applyAlignment="1" applyProtection="1">
      <alignment vertical="center"/>
      <protection/>
    </xf>
    <xf numFmtId="49" fontId="16" fillId="0" borderId="11" xfId="0" applyNumberFormat="1" applyFont="1" applyBorder="1" applyAlignment="1" applyProtection="1">
      <alignment vertical="center"/>
      <protection/>
    </xf>
    <xf numFmtId="0" fontId="16" fillId="0" borderId="16" xfId="0" applyNumberFormat="1" applyFont="1" applyBorder="1" applyAlignment="1" applyProtection="1">
      <alignment horizontal="right" vertical="center"/>
      <protection/>
    </xf>
    <xf numFmtId="0" fontId="16" fillId="33" borderId="24" xfId="0" applyFont="1" applyFill="1" applyBorder="1" applyAlignment="1" applyProtection="1">
      <alignment vertical="center"/>
      <protection/>
    </xf>
    <xf numFmtId="49" fontId="16" fillId="33" borderId="17" xfId="0" applyNumberFormat="1" applyFont="1" applyFill="1" applyBorder="1" applyAlignment="1" applyProtection="1">
      <alignment horizontal="right" vertical="center"/>
      <protection/>
    </xf>
    <xf numFmtId="49" fontId="16" fillId="0" borderId="0" xfId="0" applyNumberFormat="1" applyFont="1" applyAlignment="1" applyProtection="1" quotePrefix="1">
      <alignment vertical="center"/>
      <protection/>
    </xf>
    <xf numFmtId="0" fontId="9" fillId="33" borderId="18" xfId="0" applyFont="1" applyFill="1" applyBorder="1" applyAlignment="1" applyProtection="1">
      <alignment vertical="center"/>
      <protection/>
    </xf>
    <xf numFmtId="0" fontId="9" fillId="33" borderId="11" xfId="0" applyFont="1" applyFill="1" applyBorder="1" applyAlignment="1" applyProtection="1">
      <alignment vertical="center"/>
      <protection/>
    </xf>
    <xf numFmtId="0" fontId="9" fillId="33" borderId="26" xfId="0" applyFont="1" applyFill="1" applyBorder="1" applyAlignment="1" applyProtection="1">
      <alignment vertical="center"/>
      <protection/>
    </xf>
    <xf numFmtId="49" fontId="16" fillId="0" borderId="0" xfId="0" applyNumberFormat="1" applyFont="1" applyAlignment="1" applyProtection="1">
      <alignment horizontal="center" vertical="center"/>
      <protection/>
    </xf>
    <xf numFmtId="0" fontId="16" fillId="35" borderId="0" xfId="0" applyFont="1" applyFill="1" applyAlignment="1" applyProtection="1">
      <alignment vertical="center"/>
      <protection/>
    </xf>
    <xf numFmtId="49" fontId="16" fillId="35" borderId="0" xfId="0" applyNumberFormat="1" applyFont="1" applyFill="1" applyAlignment="1" applyProtection="1">
      <alignment horizontal="center" vertical="center"/>
      <protection/>
    </xf>
    <xf numFmtId="49" fontId="17" fillId="0" borderId="11" xfId="0" applyNumberFormat="1" applyFont="1" applyBorder="1" applyAlignment="1" applyProtection="1">
      <alignment vertical="center"/>
      <protection/>
    </xf>
    <xf numFmtId="0" fontId="16" fillId="0" borderId="17" xfId="0" applyFont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horizontal="right" vertical="center"/>
      <protection/>
    </xf>
    <xf numFmtId="49" fontId="16" fillId="0" borderId="11" xfId="0" applyNumberFormat="1" applyFont="1" applyBorder="1" applyAlignment="1" applyProtection="1">
      <alignment horizontal="center" vertical="center"/>
      <protection/>
    </xf>
    <xf numFmtId="0" fontId="16" fillId="35" borderId="11" xfId="0" applyFont="1" applyFill="1" applyBorder="1" applyAlignment="1" applyProtection="1">
      <alignment vertical="center"/>
      <protection/>
    </xf>
    <xf numFmtId="49" fontId="16" fillId="35" borderId="11" xfId="0" applyNumberFormat="1" applyFont="1" applyFill="1" applyBorder="1" applyAlignment="1" applyProtection="1">
      <alignment horizontal="center" vertical="center"/>
      <protection/>
    </xf>
    <xf numFmtId="49" fontId="16" fillId="35" borderId="16" xfId="0" applyNumberFormat="1" applyFont="1" applyFill="1" applyBorder="1" applyAlignment="1" applyProtection="1">
      <alignment vertical="center"/>
      <protection/>
    </xf>
    <xf numFmtId="49" fontId="34" fillId="0" borderId="11" xfId="0" applyNumberFormat="1" applyFont="1" applyBorder="1" applyAlignment="1" applyProtection="1">
      <alignment horizontal="center" vertical="center"/>
      <protection/>
    </xf>
    <xf numFmtId="0" fontId="26" fillId="36" borderId="16" xfId="0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49" fontId="9" fillId="33" borderId="0" xfId="0" applyNumberFormat="1" applyFont="1" applyFill="1" applyAlignment="1" applyProtection="1">
      <alignment horizontal="center" vertical="center"/>
      <protection/>
    </xf>
    <xf numFmtId="14" fontId="13" fillId="0" borderId="10" xfId="0" applyNumberFormat="1" applyFont="1" applyBorder="1" applyAlignment="1" applyProtection="1">
      <alignment horizontal="left" vertical="center"/>
      <protection/>
    </xf>
    <xf numFmtId="49" fontId="13" fillId="0" borderId="10" xfId="0" applyNumberFormat="1" applyFont="1" applyBorder="1" applyAlignment="1" applyProtection="1">
      <alignment horizontal="center" vertical="center"/>
      <protection/>
    </xf>
    <xf numFmtId="0" fontId="72" fillId="0" borderId="13" xfId="0" applyNumberFormat="1" applyFont="1" applyBorder="1" applyAlignment="1" applyProtection="1">
      <alignment horizontal="center" vertical="center"/>
      <protection/>
    </xf>
    <xf numFmtId="0" fontId="72" fillId="0" borderId="11" xfId="0" applyNumberFormat="1" applyFont="1" applyBorder="1" applyAlignment="1" applyProtection="1">
      <alignment horizontal="center" vertical="center"/>
      <protection/>
    </xf>
    <xf numFmtId="0" fontId="72" fillId="0" borderId="0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"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 patternType="none">
          <bgColor indexed="65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28575</xdr:colOff>
      <xdr:row>0</xdr:row>
      <xdr:rowOff>104775</xdr:rowOff>
    </xdr:from>
    <xdr:to>
      <xdr:col>13</xdr:col>
      <xdr:colOff>266700</xdr:colOff>
      <xdr:row>1</xdr:row>
      <xdr:rowOff>85725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104775"/>
          <a:ext cx="1066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PACO\AppData\Local\Temp\Temp1_Formular-konacna%20verzija%202017%20(2).zip\Formular-konacna%20verzija%202017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PODEŠAVANJA-NE BRISATI"/>
      <sheetName val="sema"/>
      <sheetName val="PODSETNIK"/>
      <sheetName val="OBAVESTENJE ZA IGRACE"/>
      <sheetName val="UPIS DECACI GT"/>
      <sheetName val="PRIPREMA DECACI GT"/>
      <sheetName val="DECACI GT 8"/>
      <sheetName val="DECACI GT 16"/>
      <sheetName val="DECACI GT 32"/>
      <sheetName val="DECACI GT 64"/>
      <sheetName val="DECACI GT 128"/>
      <sheetName val="UPIS DEVOJCICE GT"/>
      <sheetName val="PRIPREMA DEVOJCICE GT"/>
      <sheetName val="DEVOJCICE GT 8"/>
      <sheetName val="DEVOJCICE GT 16"/>
      <sheetName val="DEVOJCICE GT 32"/>
      <sheetName val="DEVOJCICE GT 64"/>
      <sheetName val="DEVOJCICE GT 128"/>
      <sheetName val="UPIS DECACI KVALIFIKACIJE"/>
      <sheetName val="PRIPREMA DECACI KV"/>
      <sheetName val="DECACI KV 8&gt;4"/>
      <sheetName val="DECACI KV 16&gt;4"/>
      <sheetName val="DECACI KV 32&gt;4"/>
      <sheetName val="DECACI KV 16&gt;8"/>
      <sheetName val="DECACI KV 32&gt;8"/>
      <sheetName val="UPIS DEVOJCICE KVALIFIKACIJE"/>
      <sheetName val="PRIPREMA DEVOJCICE KV"/>
      <sheetName val="DEVOJCICE KV 8&gt;4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4"/>
      <sheetName val="DECACI DUBL 8"/>
      <sheetName val="DECACI DUBL 16"/>
      <sheetName val="UPIS DEVOJCICE DUBL"/>
      <sheetName val="PRIPREMA DEVOJCICE DUBL"/>
      <sheetName val="DEVOJCICE DUBL 4"/>
      <sheetName val="DEVOJCICE DUBL 8"/>
      <sheetName val="DEVOJCICE DUBL 16"/>
      <sheetName val="RASPORED 2x1 TERENA"/>
      <sheetName val="RASPORED 2x2 TERENA"/>
      <sheetName val="RASPORED 2x3 TERENA"/>
      <sheetName val="RASPORED 2x4 TERENA"/>
      <sheetName val="RASPORED 2x5 TERENA"/>
      <sheetName val="RASPORED 2x6 TERENA"/>
      <sheetName val="RASPORED 2x7 TERENA"/>
      <sheetName val="RASPORED 2x8 TERENA"/>
      <sheetName val="RASPORED 3x1 TERENA"/>
      <sheetName val="RASPORED 3x2 TERENA"/>
      <sheetName val="RASPORED 3x3 TERENA"/>
      <sheetName val="RASPORED 3x4 TERENA"/>
      <sheetName val="RASPORED 3x5 TERENA"/>
      <sheetName val="RASPORED 3x6 TERENA"/>
      <sheetName val="RASPORED 3x7 TERENA"/>
      <sheetName val="RASPORED 3x8 TERENA"/>
      <sheetName val="RASPORED 4x2 TERENA"/>
      <sheetName val="RASPORED 4x3 TERENA"/>
      <sheetName val="RASPORED 4x4 TERENA"/>
      <sheetName val="RASPORED 4x5 TERENA"/>
      <sheetName val="RASPORED 4x6 TERENA"/>
      <sheetName val="RASPORED 4x7 TERENA"/>
      <sheetName val="RASPORED 4x8 TERENA"/>
      <sheetName val="RASPORED 5x3 TERENA"/>
      <sheetName val="RASPORED 5x4 TERENA"/>
      <sheetName val="RASPORED 5x5 TERENA"/>
      <sheetName val="RASPORED 5x6 TERENA"/>
      <sheetName val="RASPORED 5x7 TERENA"/>
      <sheetName val="RASPORED 6x3 TERENA"/>
      <sheetName val="RASPORED 6x4 TERENA"/>
      <sheetName val="RASPORED 6x5 TERENA"/>
      <sheetName val="RASPORED 6x6 TERENA"/>
      <sheetName val="RASPORED 7x4 TERENA"/>
      <sheetName val="RASPORED 7x5 TERENA"/>
      <sheetName val="RASPORED 7x6 TERENA"/>
      <sheetName val="RASPORED 8x4 TERENA"/>
      <sheetName val="RASPORED 8x5 TERENA"/>
      <sheetName val="RASPORED 8x6 TERENA"/>
      <sheetName val="RASPORED 9x4 TERENA"/>
      <sheetName val="RASPORED 9x5 TERENA"/>
      <sheetName val="RASPORED 9x6 TERENA"/>
      <sheetName val="RASPORED 10x4 TERENA"/>
      <sheetName val="RASPORED 10x5 TERENA"/>
      <sheetName val="RASPORED 10x6 TERENA"/>
      <sheetName val="TERENI ZA TRENING"/>
      <sheetName val="DECACI LL UPIS"/>
      <sheetName val="DEVOJCICE LL UPIS"/>
      <sheetName val="IZVESTAJ O KAZNJAVANJU"/>
      <sheetName val="IZVESTAJ VRHOVNOG SUDIJE"/>
      <sheetName val="Sheet1"/>
    </sheetNames>
    <sheetDataSet>
      <sheetData sheetId="1">
        <row r="6">
          <cell r="A6" t="str">
            <v>OP BEOGRADA</v>
          </cell>
        </row>
        <row r="8">
          <cell r="A8" t="str">
            <v>Teniski savez Srbije</v>
          </cell>
        </row>
        <row r="10">
          <cell r="A10" t="str">
            <v>16.12.2017.</v>
          </cell>
          <cell r="C10" t="str">
            <v>Beograd,Topaco</v>
          </cell>
          <cell r="G10" t="str">
            <v>ll</v>
          </cell>
          <cell r="I10" t="str">
            <v>Nikola Obradovic</v>
          </cell>
        </row>
        <row r="12">
          <cell r="A12">
            <v>10</v>
          </cell>
        </row>
      </sheetData>
      <sheetData sheetId="13">
        <row r="5">
          <cell r="R5">
            <v>16</v>
          </cell>
        </row>
        <row r="7">
          <cell r="A7" t="str">
            <v>B</v>
          </cell>
          <cell r="B7" t="str">
            <v>BYE</v>
          </cell>
          <cell r="H7">
            <v>0</v>
          </cell>
          <cell r="P7">
            <v>0</v>
          </cell>
        </row>
        <row r="8">
          <cell r="A8">
            <v>1</v>
          </cell>
          <cell r="P8">
            <v>0</v>
          </cell>
        </row>
        <row r="9">
          <cell r="A9">
            <v>2</v>
          </cell>
          <cell r="P9">
            <v>0</v>
          </cell>
        </row>
        <row r="10">
          <cell r="A10">
            <v>3</v>
          </cell>
          <cell r="P10">
            <v>0</v>
          </cell>
        </row>
        <row r="11">
          <cell r="A11">
            <v>4</v>
          </cell>
          <cell r="P11">
            <v>0</v>
          </cell>
        </row>
        <row r="12">
          <cell r="A12">
            <v>5</v>
          </cell>
          <cell r="P12">
            <v>0</v>
          </cell>
          <cell r="V12" t="str">
            <v> </v>
          </cell>
        </row>
        <row r="13">
          <cell r="A13">
            <v>6</v>
          </cell>
          <cell r="P13">
            <v>0</v>
          </cell>
          <cell r="V13" t="str">
            <v> </v>
          </cell>
        </row>
        <row r="14">
          <cell r="A14">
            <v>7</v>
          </cell>
          <cell r="P14">
            <v>0</v>
          </cell>
          <cell r="V14" t="str">
            <v> </v>
          </cell>
        </row>
        <row r="15">
          <cell r="A15">
            <v>8</v>
          </cell>
          <cell r="P15">
            <v>0</v>
          </cell>
          <cell r="V1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7">
    <pageSetUpPr fitToPage="1"/>
  </sheetPr>
  <dimension ref="A1:W69"/>
  <sheetViews>
    <sheetView showGridLines="0" showZeros="0" tabSelected="1" zoomScalePageLayoutView="0" workbookViewId="0" topLeftCell="A1">
      <selection activeCell="J10" sqref="J10:J11"/>
    </sheetView>
  </sheetViews>
  <sheetFormatPr defaultColWidth="8.8515625" defaultRowHeight="12.75"/>
  <cols>
    <col min="1" max="1" width="3.28125" style="165" customWidth="1"/>
    <col min="2" max="2" width="4.8515625" style="165" customWidth="1"/>
    <col min="3" max="3" width="7.7109375" style="165" bestFit="1" customWidth="1"/>
    <col min="4" max="4" width="4.28125" style="165" customWidth="1"/>
    <col min="5" max="5" width="12.7109375" style="165" customWidth="1"/>
    <col min="6" max="6" width="8.7109375" style="165" customWidth="1"/>
    <col min="7" max="7" width="3.7109375" style="165" customWidth="1"/>
    <col min="8" max="8" width="5.8515625" style="165" customWidth="1"/>
    <col min="9" max="9" width="2.7109375" style="166" customWidth="1"/>
    <col min="10" max="10" width="10.7109375" style="165" customWidth="1"/>
    <col min="11" max="11" width="1.7109375" style="166" customWidth="1"/>
    <col min="12" max="12" width="10.7109375" style="165" customWidth="1"/>
    <col min="13" max="13" width="1.7109375" style="167" customWidth="1"/>
    <col min="14" max="14" width="10.7109375" style="165" customWidth="1"/>
    <col min="15" max="15" width="1.7109375" style="166" customWidth="1"/>
    <col min="16" max="16" width="10.7109375" style="165" customWidth="1"/>
    <col min="17" max="17" width="1.7109375" style="167" customWidth="1"/>
    <col min="18" max="18" width="9.140625" style="165" customWidth="1"/>
    <col min="19" max="19" width="8.7109375" style="165" customWidth="1"/>
    <col min="20" max="20" width="9.140625" style="165" customWidth="1"/>
    <col min="21" max="21" width="0" style="165" hidden="1" customWidth="1"/>
    <col min="22" max="22" width="8.8515625" style="165" hidden="1" customWidth="1"/>
    <col min="23" max="23" width="0" style="165" hidden="1" customWidth="1"/>
    <col min="24" max="16384" width="8.8515625" style="165" customWidth="1"/>
  </cols>
  <sheetData>
    <row r="1" spans="1:17" s="4" customFormat="1" ht="21.75" customHeight="1">
      <c r="A1" s="1" t="str">
        <f>'[1]PODEŠAVANJA-NE BRISATI'!$A$6</f>
        <v>OP BEOGRADA</v>
      </c>
      <c r="B1" s="1"/>
      <c r="C1" s="2"/>
      <c r="D1" s="2"/>
      <c r="E1" s="2"/>
      <c r="F1" s="2"/>
      <c r="G1" s="2"/>
      <c r="H1" s="2"/>
      <c r="I1" s="3" t="s">
        <v>0</v>
      </c>
      <c r="K1" s="3"/>
      <c r="L1" s="5"/>
      <c r="M1" s="6"/>
      <c r="N1" s="6" t="s">
        <v>1</v>
      </c>
      <c r="O1" s="6"/>
      <c r="P1" s="2"/>
      <c r="Q1" s="6"/>
    </row>
    <row r="2" spans="1:17" s="10" customFormat="1" ht="12.75">
      <c r="A2" s="7" t="str">
        <f>'[1]PODEŠAVANJA-NE BRISATI'!$A$8</f>
        <v>Teniski savez Srbije</v>
      </c>
      <c r="B2" s="7"/>
      <c r="C2" s="7"/>
      <c r="D2" s="7"/>
      <c r="E2" s="7"/>
      <c r="F2" s="8"/>
      <c r="G2" s="9"/>
      <c r="H2" s="9"/>
      <c r="I2" s="3" t="s">
        <v>2</v>
      </c>
      <c r="K2" s="3"/>
      <c r="L2" s="3"/>
      <c r="M2" s="11"/>
      <c r="N2" s="9"/>
      <c r="O2" s="11"/>
      <c r="P2" s="9"/>
      <c r="Q2" s="11"/>
    </row>
    <row r="3" spans="1:17" s="16" customFormat="1" ht="11.25" customHeight="1">
      <c r="A3" s="12" t="s">
        <v>3</v>
      </c>
      <c r="B3" s="12"/>
      <c r="C3" s="12"/>
      <c r="D3" s="12"/>
      <c r="E3" s="168" t="s">
        <v>4</v>
      </c>
      <c r="F3" s="168"/>
      <c r="G3" s="168"/>
      <c r="H3" s="168"/>
      <c r="I3" s="13"/>
      <c r="J3" s="14" t="s">
        <v>5</v>
      </c>
      <c r="K3" s="13"/>
      <c r="L3" s="14" t="s">
        <v>6</v>
      </c>
      <c r="M3" s="13"/>
      <c r="N3" s="12"/>
      <c r="O3" s="13"/>
      <c r="P3" s="12"/>
      <c r="Q3" s="15" t="s">
        <v>7</v>
      </c>
    </row>
    <row r="4" spans="1:17" s="22" customFormat="1" ht="11.25" customHeight="1" thickBot="1">
      <c r="A4" s="169" t="str">
        <f>'[1]PODEŠAVANJA-NE BRISATI'!$A$10</f>
        <v>16.12.2017.</v>
      </c>
      <c r="B4" s="169"/>
      <c r="C4" s="169"/>
      <c r="D4" s="17"/>
      <c r="E4" s="170" t="str">
        <f>'[1]PODEŠAVANJA-NE BRISATI'!$C$10</f>
        <v>Beograd,Topaco</v>
      </c>
      <c r="F4" s="170"/>
      <c r="G4" s="170"/>
      <c r="H4" s="170"/>
      <c r="I4" s="18"/>
      <c r="J4" s="19" t="str">
        <f>'[1]PODEŠAVANJA-NE BRISATI'!$G$10</f>
        <v>ll</v>
      </c>
      <c r="K4" s="18"/>
      <c r="L4" s="20">
        <f>'[1]PODEŠAVANJA-NE BRISATI'!$A$12</f>
        <v>10</v>
      </c>
      <c r="M4" s="18"/>
      <c r="N4" s="17"/>
      <c r="O4" s="18"/>
      <c r="P4" s="17"/>
      <c r="Q4" s="21" t="str">
        <f>'[1]PODEŠAVANJA-NE BRISATI'!$I$10</f>
        <v>Nikola Obradovic</v>
      </c>
    </row>
    <row r="5" spans="1:17" s="16" customFormat="1" ht="9.75">
      <c r="A5" s="23"/>
      <c r="B5" s="24" t="s">
        <v>8</v>
      </c>
      <c r="C5" s="24" t="s">
        <v>9</v>
      </c>
      <c r="D5" s="24" t="s">
        <v>10</v>
      </c>
      <c r="E5" s="25" t="s">
        <v>11</v>
      </c>
      <c r="F5" s="25" t="s">
        <v>12</v>
      </c>
      <c r="G5" s="25"/>
      <c r="H5" s="25" t="s">
        <v>13</v>
      </c>
      <c r="I5" s="25"/>
      <c r="J5" s="24" t="s">
        <v>14</v>
      </c>
      <c r="K5" s="26"/>
      <c r="L5" s="24" t="s">
        <v>15</v>
      </c>
      <c r="M5" s="26"/>
      <c r="N5" s="24" t="s">
        <v>16</v>
      </c>
      <c r="O5" s="26"/>
      <c r="P5" s="27"/>
      <c r="Q5" s="27"/>
    </row>
    <row r="6" spans="1:17" s="16" customFormat="1" ht="3.75" customHeight="1" thickBot="1">
      <c r="A6" s="28"/>
      <c r="B6" s="29"/>
      <c r="C6" s="30"/>
      <c r="D6" s="29"/>
      <c r="E6" s="31"/>
      <c r="F6" s="31"/>
      <c r="G6" s="32"/>
      <c r="H6" s="31"/>
      <c r="I6" s="33"/>
      <c r="J6" s="29"/>
      <c r="K6" s="33"/>
      <c r="L6" s="29"/>
      <c r="M6" s="33"/>
      <c r="N6" s="29"/>
      <c r="O6" s="33"/>
      <c r="P6" s="29"/>
      <c r="Q6" s="34"/>
    </row>
    <row r="7" spans="1:23" s="47" customFormat="1" ht="10.5" customHeight="1">
      <c r="A7" s="35">
        <v>1</v>
      </c>
      <c r="B7" s="36">
        <f>IF($D7="","",VLOOKUP($D7,'[1]PRIPREMA DEVOJCICE GT'!$A$7:$P$15,15))</f>
      </c>
      <c r="C7" s="37">
        <f>IF($D7="","",VLOOKUP($D7,'[1]PRIPREMA DEVOJCICE GT'!$A$7:$P$15,16))</f>
      </c>
      <c r="D7" s="38"/>
      <c r="E7" s="39" t="s">
        <v>17</v>
      </c>
      <c r="F7" s="39" t="s">
        <v>18</v>
      </c>
      <c r="G7" s="39"/>
      <c r="H7" s="39" t="s">
        <v>19</v>
      </c>
      <c r="I7" s="40"/>
      <c r="J7" s="41"/>
      <c r="K7" s="41"/>
      <c r="L7" s="41"/>
      <c r="M7" s="41"/>
      <c r="N7" s="42"/>
      <c r="O7" s="43"/>
      <c r="P7" s="44"/>
      <c r="Q7" s="45"/>
      <c r="R7" s="46"/>
      <c r="T7" s="48"/>
      <c r="U7" s="47">
        <v>1</v>
      </c>
      <c r="V7" s="49" t="str">
        <f>F$7&amp;" "&amp;E$7</f>
        <v>ANASTASIJA COLOVIC </v>
      </c>
      <c r="W7" s="47" t="str">
        <f>CONCATENATE(E7," ",MID(F7,1,1),".")</f>
        <v>COLOVIC  A.</v>
      </c>
    </row>
    <row r="8" spans="1:23" s="47" customFormat="1" ht="9" customHeight="1">
      <c r="A8" s="50"/>
      <c r="B8" s="51"/>
      <c r="C8" s="52"/>
      <c r="D8" s="53"/>
      <c r="E8" s="54"/>
      <c r="F8" s="54"/>
      <c r="G8" s="171"/>
      <c r="H8" s="54"/>
      <c r="I8" s="55"/>
      <c r="J8" s="56" t="s">
        <v>20</v>
      </c>
      <c r="L8" s="41"/>
      <c r="M8" s="41"/>
      <c r="N8" s="42"/>
      <c r="O8" s="43"/>
      <c r="P8" s="44"/>
      <c r="Q8" s="45"/>
      <c r="R8" s="46"/>
      <c r="T8" s="48"/>
      <c r="V8" s="57" t="str">
        <f>F$9&amp;" "&amp;E$9</f>
        <v>TARA PIJEVIC</v>
      </c>
      <c r="W8" s="47" t="str">
        <f aca="true" t="shared" si="0" ref="W8:W13">CONCATENATE(E8," ",MID(F8,1,1),".")</f>
        <v> .</v>
      </c>
    </row>
    <row r="9" spans="1:23" s="47" customFormat="1" ht="9" customHeight="1">
      <c r="A9" s="50">
        <v>2</v>
      </c>
      <c r="B9" s="36">
        <f>IF($D9="","",VLOOKUP($D9,'[1]PRIPREMA DEVOJCICE GT'!$A$7:$P$15,15))</f>
      </c>
      <c r="C9" s="37">
        <f>IF($D9="","",VLOOKUP($D9,'[1]PRIPREMA DEVOJCICE GT'!$A$7:$P$15,16))</f>
      </c>
      <c r="D9" s="58"/>
      <c r="E9" s="59" t="s">
        <v>21</v>
      </c>
      <c r="F9" s="59" t="s">
        <v>22</v>
      </c>
      <c r="G9" s="172"/>
      <c r="H9" s="59" t="s">
        <v>23</v>
      </c>
      <c r="I9" s="60"/>
      <c r="J9" s="41" t="s">
        <v>24</v>
      </c>
      <c r="K9" s="61"/>
      <c r="L9" s="41"/>
      <c r="M9" s="41"/>
      <c r="N9" s="42"/>
      <c r="O9" s="43"/>
      <c r="P9" s="44"/>
      <c r="Q9" s="45"/>
      <c r="R9" s="46"/>
      <c r="T9" s="48"/>
      <c r="U9" s="47">
        <v>3</v>
      </c>
      <c r="V9" s="57" t="str">
        <f>F$11&amp;" "&amp;E$11</f>
        <v>ANTONINA PETKOVIC</v>
      </c>
      <c r="W9" s="47" t="str">
        <f t="shared" si="0"/>
        <v>PIJEVIC T.</v>
      </c>
    </row>
    <row r="10" spans="1:23" s="47" customFormat="1" ht="9" customHeight="1">
      <c r="A10" s="50"/>
      <c r="B10" s="62"/>
      <c r="C10" s="52"/>
      <c r="D10" s="53"/>
      <c r="E10" s="54"/>
      <c r="F10" s="54"/>
      <c r="G10" s="63"/>
      <c r="H10" s="54"/>
      <c r="I10" s="64"/>
      <c r="J10" s="172"/>
      <c r="K10" s="65"/>
      <c r="L10" s="56" t="s">
        <v>25</v>
      </c>
      <c r="N10" s="66"/>
      <c r="O10" s="66"/>
      <c r="P10" s="44"/>
      <c r="Q10" s="45"/>
      <c r="R10" s="46"/>
      <c r="T10" s="48"/>
      <c r="V10" s="57" t="str">
        <f>F$13&amp;" "&amp;E$13</f>
        <v>NINA MILIVOJEVIC</v>
      </c>
      <c r="W10" s="47" t="str">
        <f t="shared" si="0"/>
        <v> .</v>
      </c>
    </row>
    <row r="11" spans="1:23" s="47" customFormat="1" ht="9" customHeight="1">
      <c r="A11" s="50">
        <v>3</v>
      </c>
      <c r="B11" s="36">
        <f>IF($D11="","",VLOOKUP($D11,'[1]PRIPREMA DEVOJCICE GT'!$A$7:$P$15,15))</f>
      </c>
      <c r="C11" s="37">
        <f>IF($D11="","",VLOOKUP($D11,'[1]PRIPREMA DEVOJCICE GT'!$A$7:$P$15,16))</f>
      </c>
      <c r="D11" s="58"/>
      <c r="E11" s="59" t="s">
        <v>25</v>
      </c>
      <c r="F11" s="59" t="s">
        <v>26</v>
      </c>
      <c r="G11" s="59"/>
      <c r="H11" s="59" t="s">
        <v>27</v>
      </c>
      <c r="I11" s="40"/>
      <c r="J11" s="173"/>
      <c r="K11" s="67"/>
      <c r="L11" s="41" t="s">
        <v>28</v>
      </c>
      <c r="O11" s="66"/>
      <c r="P11" s="44"/>
      <c r="Q11" s="45"/>
      <c r="R11" s="46"/>
      <c r="T11" s="48"/>
      <c r="U11" s="47">
        <v>4</v>
      </c>
      <c r="V11" s="57" t="e">
        <f>#REF!&amp;" "&amp;#REF!</f>
        <v>#REF!</v>
      </c>
      <c r="W11" s="47" t="str">
        <f t="shared" si="0"/>
        <v>PETKOVIC A.</v>
      </c>
    </row>
    <row r="12" spans="1:23" s="47" customFormat="1" ht="9" customHeight="1">
      <c r="A12" s="50"/>
      <c r="B12" s="51"/>
      <c r="C12" s="52"/>
      <c r="D12" s="53"/>
      <c r="E12" s="54"/>
      <c r="F12" s="54"/>
      <c r="G12" s="171"/>
      <c r="H12" s="54"/>
      <c r="I12" s="55"/>
      <c r="J12" s="68" t="s">
        <v>25</v>
      </c>
      <c r="K12" s="69"/>
      <c r="L12" s="41"/>
      <c r="O12" s="66"/>
      <c r="P12" s="44"/>
      <c r="Q12" s="45"/>
      <c r="R12" s="46"/>
      <c r="T12" s="48"/>
      <c r="V12" s="57" t="e">
        <f>#REF!&amp;" "&amp;#REF!</f>
        <v>#REF!</v>
      </c>
      <c r="W12" s="47" t="str">
        <f t="shared" si="0"/>
        <v> .</v>
      </c>
    </row>
    <row r="13" spans="1:23" s="47" customFormat="1" ht="9" customHeight="1">
      <c r="A13" s="50">
        <v>4</v>
      </c>
      <c r="B13" s="36">
        <f>IF($D13="","",VLOOKUP($D13,'[1]PRIPREMA DEVOJCICE GT'!$A$7:$P$15,15))</f>
      </c>
      <c r="C13" s="37">
        <f>IF($D13="","",VLOOKUP($D13,'[1]PRIPREMA DEVOJCICE GT'!$A$7:$P$15,16))</f>
      </c>
      <c r="D13" s="58"/>
      <c r="E13" s="59" t="s">
        <v>29</v>
      </c>
      <c r="F13" s="59" t="s">
        <v>30</v>
      </c>
      <c r="G13" s="172"/>
      <c r="H13" s="59" t="s">
        <v>19</v>
      </c>
      <c r="I13" s="70"/>
      <c r="J13" s="41" t="s">
        <v>31</v>
      </c>
      <c r="K13" s="41"/>
      <c r="L13" s="41"/>
      <c r="O13" s="66"/>
      <c r="P13" s="44"/>
      <c r="Q13" s="45"/>
      <c r="R13" s="46"/>
      <c r="T13" s="48"/>
      <c r="U13" s="47">
        <v>5</v>
      </c>
      <c r="V13" s="57" t="e">
        <f>#REF!&amp;" "&amp;#REF!</f>
        <v>#REF!</v>
      </c>
      <c r="W13" s="47" t="str">
        <f t="shared" si="0"/>
        <v>MILIVOJEVIC N.</v>
      </c>
    </row>
    <row r="14" spans="1:22" s="47" customFormat="1" ht="9" customHeight="1">
      <c r="A14" s="71"/>
      <c r="B14" s="72"/>
      <c r="C14" s="72"/>
      <c r="D14" s="73"/>
      <c r="E14" s="74"/>
      <c r="F14" s="74"/>
      <c r="G14" s="75"/>
      <c r="H14" s="74"/>
      <c r="I14" s="76"/>
      <c r="J14" s="77"/>
      <c r="K14" s="77"/>
      <c r="L14" s="77"/>
      <c r="M14" s="78"/>
      <c r="N14" s="78"/>
      <c r="O14" s="78"/>
      <c r="P14" s="79"/>
      <c r="Q14" s="80"/>
      <c r="R14" s="81"/>
      <c r="S14" s="81"/>
      <c r="V14" s="57"/>
    </row>
    <row r="15" spans="1:22" s="47" customFormat="1" ht="9" customHeight="1">
      <c r="A15" s="71"/>
      <c r="B15" s="72"/>
      <c r="C15" s="72"/>
      <c r="D15" s="82"/>
      <c r="E15" s="74"/>
      <c r="F15" s="74"/>
      <c r="G15" s="74"/>
      <c r="H15" s="74"/>
      <c r="I15" s="83"/>
      <c r="J15" s="77"/>
      <c r="K15" s="84"/>
      <c r="L15" s="77"/>
      <c r="M15" s="78"/>
      <c r="N15" s="78"/>
      <c r="O15" s="78"/>
      <c r="P15" s="79"/>
      <c r="Q15" s="80"/>
      <c r="R15" s="81"/>
      <c r="S15" s="81"/>
      <c r="V15" s="57"/>
    </row>
    <row r="16" spans="1:22" s="47" customFormat="1" ht="9" customHeight="1">
      <c r="A16" s="71"/>
      <c r="B16" s="72"/>
      <c r="C16" s="72"/>
      <c r="D16" s="73"/>
      <c r="E16" s="74"/>
      <c r="F16" s="74"/>
      <c r="G16" s="75"/>
      <c r="H16" s="74"/>
      <c r="I16" s="83"/>
      <c r="J16" s="85"/>
      <c r="K16" s="76"/>
      <c r="L16" s="77"/>
      <c r="M16" s="78"/>
      <c r="N16" s="78"/>
      <c r="O16" s="78"/>
      <c r="P16" s="79"/>
      <c r="Q16" s="80"/>
      <c r="R16" s="81"/>
      <c r="S16" s="81"/>
      <c r="V16" s="57"/>
    </row>
    <row r="17" spans="1:22" s="47" customFormat="1" ht="9" customHeight="1">
      <c r="A17" s="71"/>
      <c r="B17" s="72"/>
      <c r="C17" s="72"/>
      <c r="D17" s="82"/>
      <c r="E17" s="74"/>
      <c r="F17" s="74"/>
      <c r="G17" s="74"/>
      <c r="H17" s="74"/>
      <c r="I17" s="83"/>
      <c r="J17" s="77"/>
      <c r="K17" s="77"/>
      <c r="L17" s="77"/>
      <c r="M17" s="78"/>
      <c r="N17" s="78"/>
      <c r="O17" s="78"/>
      <c r="P17" s="79"/>
      <c r="Q17" s="80"/>
      <c r="R17" s="81"/>
      <c r="S17" s="81"/>
      <c r="V17" s="57"/>
    </row>
    <row r="18" spans="1:22" s="47" customFormat="1" ht="9" customHeight="1">
      <c r="A18" s="86"/>
      <c r="B18" s="72"/>
      <c r="C18" s="72"/>
      <c r="D18" s="73"/>
      <c r="E18" s="74"/>
      <c r="F18" s="74"/>
      <c r="G18" s="75"/>
      <c r="H18" s="74"/>
      <c r="I18" s="76"/>
      <c r="J18" s="77"/>
      <c r="K18" s="77"/>
      <c r="L18" s="77"/>
      <c r="M18" s="78"/>
      <c r="N18" s="78"/>
      <c r="O18" s="78"/>
      <c r="P18" s="79"/>
      <c r="Q18" s="80"/>
      <c r="R18" s="81"/>
      <c r="S18" s="81"/>
      <c r="V18" s="57"/>
    </row>
    <row r="19" spans="1:22" s="47" customFormat="1" ht="9" customHeight="1">
      <c r="A19" s="86"/>
      <c r="B19" s="72"/>
      <c r="C19" s="72"/>
      <c r="D19" s="82"/>
      <c r="E19" s="87"/>
      <c r="F19" s="87"/>
      <c r="G19" s="87"/>
      <c r="H19" s="87"/>
      <c r="I19" s="88"/>
      <c r="J19" s="89"/>
      <c r="K19" s="77"/>
      <c r="L19" s="77"/>
      <c r="M19" s="78"/>
      <c r="N19" s="78"/>
      <c r="O19" s="78"/>
      <c r="P19" s="79"/>
      <c r="Q19" s="80"/>
      <c r="R19" s="81"/>
      <c r="S19" s="81"/>
      <c r="V19" s="57"/>
    </row>
    <row r="20" spans="1:22" s="47" customFormat="1" ht="9" customHeight="1">
      <c r="A20" s="71"/>
      <c r="B20" s="72"/>
      <c r="C20" s="72"/>
      <c r="D20" s="73"/>
      <c r="E20" s="74"/>
      <c r="F20" s="74"/>
      <c r="G20" s="75"/>
      <c r="H20" s="74"/>
      <c r="I20" s="83"/>
      <c r="J20" s="77"/>
      <c r="K20" s="77"/>
      <c r="L20" s="85"/>
      <c r="M20" s="76"/>
      <c r="N20" s="77"/>
      <c r="O20" s="78"/>
      <c r="P20" s="79"/>
      <c r="Q20" s="80"/>
      <c r="R20" s="81"/>
      <c r="S20" s="81"/>
      <c r="V20" s="57"/>
    </row>
    <row r="21" spans="1:22" s="47" customFormat="1" ht="9" customHeight="1">
      <c r="A21" s="71"/>
      <c r="B21" s="72"/>
      <c r="C21" s="72"/>
      <c r="D21" s="82"/>
      <c r="E21" s="74"/>
      <c r="F21" s="74"/>
      <c r="G21" s="74"/>
      <c r="H21" s="74"/>
      <c r="I21" s="88"/>
      <c r="J21" s="77"/>
      <c r="K21" s="77"/>
      <c r="L21" s="77"/>
      <c r="M21" s="78"/>
      <c r="N21" s="77"/>
      <c r="O21" s="78"/>
      <c r="P21" s="79"/>
      <c r="Q21" s="80"/>
      <c r="R21" s="81"/>
      <c r="S21" s="81"/>
      <c r="V21" s="57"/>
    </row>
    <row r="22" spans="1:22" s="47" customFormat="1" ht="9" customHeight="1">
      <c r="A22" s="71"/>
      <c r="B22" s="72"/>
      <c r="C22" s="72"/>
      <c r="D22" s="73"/>
      <c r="E22" s="74"/>
      <c r="F22" s="74"/>
      <c r="G22" s="75"/>
      <c r="H22" s="74"/>
      <c r="I22" s="76"/>
      <c r="J22" s="77"/>
      <c r="K22" s="77"/>
      <c r="L22" s="77"/>
      <c r="M22" s="78"/>
      <c r="N22" s="78"/>
      <c r="O22" s="78"/>
      <c r="P22" s="79"/>
      <c r="Q22" s="80"/>
      <c r="R22" s="81"/>
      <c r="S22" s="81"/>
      <c r="V22" s="57"/>
    </row>
    <row r="23" spans="1:22" s="47" customFormat="1" ht="9" customHeight="1">
      <c r="A23" s="71"/>
      <c r="B23" s="72"/>
      <c r="C23" s="72"/>
      <c r="D23" s="82"/>
      <c r="E23" s="74"/>
      <c r="F23" s="74"/>
      <c r="G23" s="74"/>
      <c r="H23" s="74"/>
      <c r="I23" s="83"/>
      <c r="J23" s="77"/>
      <c r="K23" s="84"/>
      <c r="L23" s="77"/>
      <c r="M23" s="78"/>
      <c r="N23" s="78"/>
      <c r="O23" s="78"/>
      <c r="P23" s="79"/>
      <c r="Q23" s="80"/>
      <c r="R23" s="81"/>
      <c r="S23" s="81"/>
      <c r="V23" s="57"/>
    </row>
    <row r="24" spans="1:22" s="47" customFormat="1" ht="9" customHeight="1">
      <c r="A24" s="71"/>
      <c r="B24" s="72"/>
      <c r="C24" s="72"/>
      <c r="D24" s="73"/>
      <c r="E24" s="74"/>
      <c r="F24" s="74"/>
      <c r="G24" s="75"/>
      <c r="H24" s="74"/>
      <c r="I24" s="83"/>
      <c r="J24" s="85"/>
      <c r="K24" s="76"/>
      <c r="L24" s="77"/>
      <c r="M24" s="78"/>
      <c r="N24" s="78"/>
      <c r="O24" s="78"/>
      <c r="P24" s="79"/>
      <c r="Q24" s="80"/>
      <c r="R24" s="81"/>
      <c r="S24" s="81"/>
      <c r="V24" s="57"/>
    </row>
    <row r="25" spans="1:22" s="47" customFormat="1" ht="9" customHeight="1">
      <c r="A25" s="71"/>
      <c r="B25" s="72"/>
      <c r="C25" s="72"/>
      <c r="D25" s="82"/>
      <c r="E25" s="74"/>
      <c r="F25" s="74"/>
      <c r="G25" s="74"/>
      <c r="H25" s="74"/>
      <c r="I25" s="83"/>
      <c r="J25" s="77"/>
      <c r="K25" s="77"/>
      <c r="L25" s="77"/>
      <c r="M25" s="78"/>
      <c r="N25" s="78"/>
      <c r="O25" s="78"/>
      <c r="P25" s="79"/>
      <c r="Q25" s="80"/>
      <c r="R25" s="81"/>
      <c r="S25" s="81"/>
      <c r="V25" s="57"/>
    </row>
    <row r="26" spans="1:22" s="47" customFormat="1" ht="9" customHeight="1">
      <c r="A26" s="71"/>
      <c r="B26" s="72"/>
      <c r="C26" s="72"/>
      <c r="D26" s="73"/>
      <c r="E26" s="74"/>
      <c r="F26" s="74"/>
      <c r="G26" s="75"/>
      <c r="H26" s="74"/>
      <c r="I26" s="76"/>
      <c r="J26" s="77"/>
      <c r="K26" s="77"/>
      <c r="L26" s="77"/>
      <c r="M26" s="78"/>
      <c r="N26" s="78"/>
      <c r="O26" s="78"/>
      <c r="P26" s="79"/>
      <c r="Q26" s="80"/>
      <c r="R26" s="81"/>
      <c r="S26" s="81"/>
      <c r="V26" s="57"/>
    </row>
    <row r="27" spans="1:22" s="47" customFormat="1" ht="9" customHeight="1">
      <c r="A27" s="86"/>
      <c r="B27" s="72"/>
      <c r="C27" s="72"/>
      <c r="D27" s="82"/>
      <c r="E27" s="87"/>
      <c r="F27" s="87"/>
      <c r="G27" s="87"/>
      <c r="H27" s="87"/>
      <c r="I27" s="88"/>
      <c r="J27" s="77"/>
      <c r="K27" s="77"/>
      <c r="L27" s="77"/>
      <c r="M27" s="78"/>
      <c r="N27" s="78"/>
      <c r="O27" s="78"/>
      <c r="P27" s="79"/>
      <c r="Q27" s="80"/>
      <c r="R27" s="81"/>
      <c r="S27" s="81"/>
      <c r="V27" s="57"/>
    </row>
    <row r="28" spans="1:22" s="47" customFormat="1" ht="9" customHeight="1" thickBot="1">
      <c r="A28" s="90"/>
      <c r="B28" s="91"/>
      <c r="C28" s="91"/>
      <c r="D28" s="91"/>
      <c r="E28" s="92"/>
      <c r="F28" s="92"/>
      <c r="G28" s="93"/>
      <c r="H28" s="94"/>
      <c r="I28" s="95"/>
      <c r="J28" s="94"/>
      <c r="K28" s="94"/>
      <c r="L28" s="94"/>
      <c r="M28" s="96"/>
      <c r="N28" s="96"/>
      <c r="O28" s="96"/>
      <c r="P28" s="97"/>
      <c r="Q28" s="45"/>
      <c r="R28" s="46"/>
      <c r="V28" s="98"/>
    </row>
    <row r="29" spans="1:18" s="47" customFormat="1" ht="9" customHeight="1">
      <c r="A29" s="99"/>
      <c r="B29" s="100"/>
      <c r="C29" s="100"/>
      <c r="D29" s="91"/>
      <c r="E29" s="100"/>
      <c r="F29" s="100"/>
      <c r="G29" s="100"/>
      <c r="H29" s="100"/>
      <c r="I29" s="91"/>
      <c r="J29" s="100"/>
      <c r="K29" s="100"/>
      <c r="L29" s="100"/>
      <c r="M29" s="101"/>
      <c r="N29" s="101"/>
      <c r="O29" s="101"/>
      <c r="P29" s="44"/>
      <c r="Q29" s="45"/>
      <c r="R29" s="46"/>
    </row>
    <row r="30" spans="1:18" s="47" customFormat="1" ht="9" customHeight="1">
      <c r="A30" s="90"/>
      <c r="B30" s="91"/>
      <c r="C30" s="91"/>
      <c r="D30" s="91"/>
      <c r="E30" s="100"/>
      <c r="F30" s="100"/>
      <c r="H30" s="102"/>
      <c r="I30" s="91"/>
      <c r="J30" s="100"/>
      <c r="K30" s="100"/>
      <c r="L30" s="100"/>
      <c r="M30" s="101"/>
      <c r="N30" s="101"/>
      <c r="O30" s="101"/>
      <c r="P30" s="44"/>
      <c r="Q30" s="45"/>
      <c r="R30" s="46"/>
    </row>
    <row r="31" spans="1:18" s="47" customFormat="1" ht="9" customHeight="1">
      <c r="A31" s="90"/>
      <c r="B31" s="100"/>
      <c r="C31" s="100"/>
      <c r="D31" s="91"/>
      <c r="E31" s="100"/>
      <c r="F31" s="100"/>
      <c r="G31" s="100"/>
      <c r="H31" s="100"/>
      <c r="I31" s="91"/>
      <c r="J31" s="100"/>
      <c r="K31" s="103"/>
      <c r="L31" s="100"/>
      <c r="M31" s="101"/>
      <c r="N31" s="101"/>
      <c r="O31" s="101"/>
      <c r="P31" s="44"/>
      <c r="Q31" s="45"/>
      <c r="R31" s="46"/>
    </row>
    <row r="32" spans="1:18" s="47" customFormat="1" ht="9" customHeight="1">
      <c r="A32" s="90"/>
      <c r="B32" s="91"/>
      <c r="C32" s="91"/>
      <c r="D32" s="91"/>
      <c r="E32" s="100"/>
      <c r="F32" s="100"/>
      <c r="H32" s="100"/>
      <c r="I32" s="91"/>
      <c r="J32" s="102"/>
      <c r="K32" s="91"/>
      <c r="L32" s="100"/>
      <c r="M32" s="101"/>
      <c r="N32" s="101"/>
      <c r="O32" s="101"/>
      <c r="P32" s="44"/>
      <c r="Q32" s="45"/>
      <c r="R32" s="46"/>
    </row>
    <row r="33" spans="1:18" s="47" customFormat="1" ht="9" customHeight="1">
      <c r="A33" s="90"/>
      <c r="B33" s="100"/>
      <c r="C33" s="100"/>
      <c r="D33" s="91"/>
      <c r="E33" s="100"/>
      <c r="F33" s="100"/>
      <c r="G33" s="100"/>
      <c r="H33" s="100"/>
      <c r="I33" s="91"/>
      <c r="J33" s="100"/>
      <c r="K33" s="100"/>
      <c r="L33" s="100"/>
      <c r="M33" s="101"/>
      <c r="N33" s="101"/>
      <c r="O33" s="101"/>
      <c r="P33" s="44"/>
      <c r="Q33" s="45"/>
      <c r="R33" s="104"/>
    </row>
    <row r="34" spans="1:18" s="47" customFormat="1" ht="9" customHeight="1">
      <c r="A34" s="90"/>
      <c r="B34" s="91"/>
      <c r="C34" s="91"/>
      <c r="D34" s="91"/>
      <c r="E34" s="100"/>
      <c r="F34" s="100"/>
      <c r="H34" s="102"/>
      <c r="I34" s="91"/>
      <c r="J34" s="100"/>
      <c r="K34" s="100"/>
      <c r="L34" s="100"/>
      <c r="M34" s="101"/>
      <c r="N34" s="101"/>
      <c r="O34" s="101"/>
      <c r="P34" s="44"/>
      <c r="Q34" s="45"/>
      <c r="R34" s="46"/>
    </row>
    <row r="35" spans="1:18" s="47" customFormat="1" ht="9" customHeight="1">
      <c r="A35" s="90"/>
      <c r="B35" s="100"/>
      <c r="C35" s="100"/>
      <c r="D35" s="91"/>
      <c r="E35" s="100"/>
      <c r="F35" s="100"/>
      <c r="G35" s="100"/>
      <c r="H35" s="100"/>
      <c r="I35" s="91"/>
      <c r="J35" s="100"/>
      <c r="K35" s="100"/>
      <c r="L35" s="100"/>
      <c r="M35" s="101"/>
      <c r="N35" s="101"/>
      <c r="O35" s="101"/>
      <c r="P35" s="44"/>
      <c r="Q35" s="45"/>
      <c r="R35" s="46"/>
    </row>
    <row r="36" spans="1:18" s="47" customFormat="1" ht="9" customHeight="1">
      <c r="A36" s="90"/>
      <c r="B36" s="91"/>
      <c r="C36" s="91"/>
      <c r="D36" s="91"/>
      <c r="E36" s="100"/>
      <c r="F36" s="100"/>
      <c r="H36" s="100"/>
      <c r="I36" s="91"/>
      <c r="J36" s="100"/>
      <c r="K36" s="100"/>
      <c r="L36" s="102"/>
      <c r="M36" s="91"/>
      <c r="N36" s="100"/>
      <c r="O36" s="101"/>
      <c r="P36" s="44"/>
      <c r="Q36" s="45"/>
      <c r="R36" s="46"/>
    </row>
    <row r="37" spans="1:18" s="47" customFormat="1" ht="9" customHeight="1">
      <c r="A37" s="90"/>
      <c r="B37" s="100"/>
      <c r="C37" s="100"/>
      <c r="D37" s="91"/>
      <c r="E37" s="100"/>
      <c r="F37" s="100"/>
      <c r="G37" s="100"/>
      <c r="H37" s="100"/>
      <c r="I37" s="91"/>
      <c r="J37" s="100"/>
      <c r="K37" s="100"/>
      <c r="L37" s="100"/>
      <c r="M37" s="101"/>
      <c r="N37" s="100"/>
      <c r="O37" s="101"/>
      <c r="P37" s="44"/>
      <c r="Q37" s="45"/>
      <c r="R37" s="46"/>
    </row>
    <row r="38" spans="1:18" s="47" customFormat="1" ht="9" customHeight="1">
      <c r="A38" s="90"/>
      <c r="B38" s="91"/>
      <c r="C38" s="91"/>
      <c r="D38" s="91"/>
      <c r="E38" s="100"/>
      <c r="F38" s="100"/>
      <c r="H38" s="102"/>
      <c r="I38" s="91"/>
      <c r="J38" s="100"/>
      <c r="K38" s="100"/>
      <c r="L38" s="100"/>
      <c r="M38" s="101"/>
      <c r="N38" s="101"/>
      <c r="O38" s="101"/>
      <c r="P38" s="44"/>
      <c r="Q38" s="45"/>
      <c r="R38" s="46"/>
    </row>
    <row r="39" spans="1:18" s="47" customFormat="1" ht="9" customHeight="1">
      <c r="A39" s="90"/>
      <c r="B39" s="100"/>
      <c r="C39" s="100"/>
      <c r="D39" s="91"/>
      <c r="E39" s="100"/>
      <c r="F39" s="100"/>
      <c r="G39" s="100"/>
      <c r="H39" s="100"/>
      <c r="I39" s="91"/>
      <c r="J39" s="100"/>
      <c r="K39" s="103"/>
      <c r="L39" s="100"/>
      <c r="M39" s="101"/>
      <c r="N39" s="101"/>
      <c r="O39" s="101"/>
      <c r="P39" s="44"/>
      <c r="Q39" s="45"/>
      <c r="R39" s="46"/>
    </row>
    <row r="40" spans="1:18" s="47" customFormat="1" ht="9" customHeight="1">
      <c r="A40" s="90"/>
      <c r="B40" s="91"/>
      <c r="C40" s="91"/>
      <c r="D40" s="91"/>
      <c r="E40" s="100"/>
      <c r="F40" s="100"/>
      <c r="H40" s="100"/>
      <c r="I40" s="91"/>
      <c r="J40" s="102"/>
      <c r="K40" s="91"/>
      <c r="L40" s="100"/>
      <c r="M40" s="101"/>
      <c r="N40" s="101"/>
      <c r="O40" s="101"/>
      <c r="P40" s="44"/>
      <c r="Q40" s="45"/>
      <c r="R40" s="46"/>
    </row>
    <row r="41" spans="1:18" s="47" customFormat="1" ht="9" customHeight="1">
      <c r="A41" s="90"/>
      <c r="B41" s="100"/>
      <c r="C41" s="100"/>
      <c r="D41" s="91"/>
      <c r="E41" s="100"/>
      <c r="F41" s="100"/>
      <c r="G41" s="100"/>
      <c r="H41" s="100"/>
      <c r="I41" s="91"/>
      <c r="J41" s="100"/>
      <c r="K41" s="100"/>
      <c r="L41" s="100"/>
      <c r="M41" s="101"/>
      <c r="N41" s="101"/>
      <c r="O41" s="101"/>
      <c r="P41" s="44"/>
      <c r="Q41" s="45"/>
      <c r="R41" s="46"/>
    </row>
    <row r="42" spans="1:18" s="47" customFormat="1" ht="9" customHeight="1">
      <c r="A42" s="90"/>
      <c r="B42" s="91"/>
      <c r="C42" s="91"/>
      <c r="D42" s="91"/>
      <c r="E42" s="100"/>
      <c r="F42" s="100"/>
      <c r="H42" s="102"/>
      <c r="I42" s="91"/>
      <c r="J42" s="100"/>
      <c r="K42" s="100"/>
      <c r="L42" s="100"/>
      <c r="M42" s="101"/>
      <c r="N42" s="101"/>
      <c r="O42" s="101"/>
      <c r="P42" s="44"/>
      <c r="Q42" s="45"/>
      <c r="R42" s="46"/>
    </row>
    <row r="43" spans="1:18" s="47" customFormat="1" ht="9" customHeight="1">
      <c r="A43" s="99"/>
      <c r="B43" s="100"/>
      <c r="C43" s="100"/>
      <c r="D43" s="91"/>
      <c r="E43" s="100"/>
      <c r="F43" s="100"/>
      <c r="G43" s="100"/>
      <c r="H43" s="100"/>
      <c r="I43" s="91"/>
      <c r="J43" s="100"/>
      <c r="K43" s="100"/>
      <c r="L43" s="100"/>
      <c r="M43" s="100"/>
      <c r="N43" s="42"/>
      <c r="O43" s="42"/>
      <c r="P43" s="44"/>
      <c r="Q43" s="45"/>
      <c r="R43" s="46"/>
    </row>
    <row r="44" spans="1:18" s="47" customFormat="1" ht="9" customHeight="1">
      <c r="A44" s="90"/>
      <c r="B44" s="91"/>
      <c r="C44" s="91"/>
      <c r="D44" s="91"/>
      <c r="E44" s="92"/>
      <c r="F44" s="92"/>
      <c r="G44" s="105"/>
      <c r="H44" s="41"/>
      <c r="I44" s="64"/>
      <c r="J44" s="41"/>
      <c r="K44" s="41"/>
      <c r="L44" s="41"/>
      <c r="M44" s="66"/>
      <c r="N44" s="66"/>
      <c r="O44" s="66"/>
      <c r="P44" s="44"/>
      <c r="Q44" s="45"/>
      <c r="R44" s="46"/>
    </row>
    <row r="45" spans="1:18" s="47" customFormat="1" ht="9" customHeight="1">
      <c r="A45" s="99"/>
      <c r="B45" s="100"/>
      <c r="C45" s="100"/>
      <c r="D45" s="91"/>
      <c r="E45" s="100"/>
      <c r="F45" s="100"/>
      <c r="G45" s="100"/>
      <c r="H45" s="100"/>
      <c r="I45" s="91"/>
      <c r="J45" s="100"/>
      <c r="K45" s="100"/>
      <c r="L45" s="100"/>
      <c r="M45" s="101"/>
      <c r="N45" s="101"/>
      <c r="O45" s="101"/>
      <c r="P45" s="44"/>
      <c r="Q45" s="45"/>
      <c r="R45" s="46"/>
    </row>
    <row r="46" spans="1:18" s="47" customFormat="1" ht="9" customHeight="1">
      <c r="A46" s="90"/>
      <c r="B46" s="91"/>
      <c r="C46" s="91"/>
      <c r="D46" s="91"/>
      <c r="E46" s="100"/>
      <c r="F46" s="100"/>
      <c r="H46" s="102"/>
      <c r="I46" s="91"/>
      <c r="J46" s="100"/>
      <c r="K46" s="100"/>
      <c r="L46" s="100"/>
      <c r="M46" s="101"/>
      <c r="N46" s="101"/>
      <c r="O46" s="101"/>
      <c r="P46" s="44"/>
      <c r="Q46" s="45"/>
      <c r="R46" s="46"/>
    </row>
    <row r="47" spans="1:18" s="47" customFormat="1" ht="9" customHeight="1">
      <c r="A47" s="90"/>
      <c r="B47" s="100"/>
      <c r="C47" s="100"/>
      <c r="D47" s="91"/>
      <c r="E47" s="100"/>
      <c r="F47" s="100"/>
      <c r="G47" s="100"/>
      <c r="H47" s="100"/>
      <c r="I47" s="91"/>
      <c r="J47" s="100"/>
      <c r="K47" s="103"/>
      <c r="L47" s="100"/>
      <c r="M47" s="101"/>
      <c r="N47" s="101"/>
      <c r="O47" s="101"/>
      <c r="P47" s="44"/>
      <c r="Q47" s="45"/>
      <c r="R47" s="46"/>
    </row>
    <row r="48" spans="1:18" s="47" customFormat="1" ht="9" customHeight="1">
      <c r="A48" s="90"/>
      <c r="B48" s="91"/>
      <c r="C48" s="91"/>
      <c r="D48" s="91"/>
      <c r="E48" s="100"/>
      <c r="F48" s="100"/>
      <c r="H48" s="100"/>
      <c r="I48" s="91"/>
      <c r="J48" s="102"/>
      <c r="K48" s="91"/>
      <c r="L48" s="100"/>
      <c r="M48" s="101"/>
      <c r="N48" s="101"/>
      <c r="O48" s="101"/>
      <c r="P48" s="44"/>
      <c r="Q48" s="45"/>
      <c r="R48" s="46"/>
    </row>
    <row r="49" spans="1:18" s="47" customFormat="1" ht="9" customHeight="1">
      <c r="A49" s="90"/>
      <c r="B49" s="100"/>
      <c r="C49" s="100"/>
      <c r="D49" s="91"/>
      <c r="E49" s="100"/>
      <c r="F49" s="100"/>
      <c r="G49" s="100"/>
      <c r="H49" s="100"/>
      <c r="I49" s="91"/>
      <c r="J49" s="100"/>
      <c r="K49" s="100"/>
      <c r="L49" s="100"/>
      <c r="M49" s="101"/>
      <c r="N49" s="101"/>
      <c r="O49" s="101"/>
      <c r="P49" s="44"/>
      <c r="Q49" s="45"/>
      <c r="R49" s="104"/>
    </row>
    <row r="50" spans="1:18" s="47" customFormat="1" ht="9" customHeight="1">
      <c r="A50" s="90"/>
      <c r="B50" s="91"/>
      <c r="C50" s="91"/>
      <c r="D50" s="91"/>
      <c r="E50" s="100"/>
      <c r="F50" s="100"/>
      <c r="H50" s="102"/>
      <c r="I50" s="91"/>
      <c r="J50" s="100"/>
      <c r="K50" s="100"/>
      <c r="L50" s="100"/>
      <c r="M50" s="101"/>
      <c r="N50" s="101"/>
      <c r="O50" s="101"/>
      <c r="P50" s="44"/>
      <c r="Q50" s="45"/>
      <c r="R50" s="46"/>
    </row>
    <row r="51" spans="1:18" s="47" customFormat="1" ht="9" customHeight="1">
      <c r="A51" s="90"/>
      <c r="B51" s="100"/>
      <c r="C51" s="100"/>
      <c r="D51" s="91"/>
      <c r="E51" s="100"/>
      <c r="F51" s="100"/>
      <c r="G51" s="100"/>
      <c r="H51" s="100"/>
      <c r="I51" s="91"/>
      <c r="J51" s="100"/>
      <c r="K51" s="100"/>
      <c r="L51" s="100"/>
      <c r="M51" s="101"/>
      <c r="N51" s="101"/>
      <c r="O51" s="101"/>
      <c r="P51" s="44"/>
      <c r="Q51" s="45"/>
      <c r="R51" s="46"/>
    </row>
    <row r="52" spans="1:18" s="47" customFormat="1" ht="9" customHeight="1">
      <c r="A52" s="90"/>
      <c r="B52" s="91"/>
      <c r="C52" s="91"/>
      <c r="D52" s="91"/>
      <c r="E52" s="100"/>
      <c r="F52" s="100"/>
      <c r="H52" s="100"/>
      <c r="I52" s="91"/>
      <c r="J52" s="100"/>
      <c r="K52" s="100"/>
      <c r="L52" s="102"/>
      <c r="M52" s="91"/>
      <c r="N52" s="100"/>
      <c r="O52" s="101"/>
      <c r="P52" s="44"/>
      <c r="Q52" s="45"/>
      <c r="R52" s="46"/>
    </row>
    <row r="53" spans="1:18" s="47" customFormat="1" ht="9" customHeight="1">
      <c r="A53" s="90"/>
      <c r="B53" s="100"/>
      <c r="C53" s="100"/>
      <c r="D53" s="91"/>
      <c r="E53" s="100"/>
      <c r="F53" s="100"/>
      <c r="G53" s="100"/>
      <c r="H53" s="100"/>
      <c r="I53" s="91"/>
      <c r="J53" s="100"/>
      <c r="K53" s="100"/>
      <c r="L53" s="100"/>
      <c r="M53" s="101"/>
      <c r="N53" s="100"/>
      <c r="O53" s="101"/>
      <c r="P53" s="44"/>
      <c r="Q53" s="45"/>
      <c r="R53" s="46"/>
    </row>
    <row r="54" spans="1:18" s="47" customFormat="1" ht="9" customHeight="1">
      <c r="A54" s="90"/>
      <c r="B54" s="91"/>
      <c r="C54" s="91"/>
      <c r="D54" s="91"/>
      <c r="E54" s="100"/>
      <c r="F54" s="100"/>
      <c r="H54" s="102"/>
      <c r="I54" s="91"/>
      <c r="J54" s="100"/>
      <c r="K54" s="100"/>
      <c r="L54" s="100"/>
      <c r="M54" s="101"/>
      <c r="N54" s="101"/>
      <c r="O54" s="101"/>
      <c r="P54" s="44"/>
      <c r="Q54" s="45"/>
      <c r="R54" s="46"/>
    </row>
    <row r="55" spans="1:18" s="47" customFormat="1" ht="9" customHeight="1">
      <c r="A55" s="90"/>
      <c r="B55" s="100"/>
      <c r="C55" s="100"/>
      <c r="D55" s="91"/>
      <c r="E55" s="100"/>
      <c r="F55" s="100"/>
      <c r="G55" s="100"/>
      <c r="H55" s="100"/>
      <c r="I55" s="91"/>
      <c r="J55" s="100"/>
      <c r="K55" s="103"/>
      <c r="L55" s="100"/>
      <c r="M55" s="101"/>
      <c r="N55" s="101"/>
      <c r="O55" s="101"/>
      <c r="P55" s="44"/>
      <c r="Q55" s="45"/>
      <c r="R55" s="46"/>
    </row>
    <row r="56" spans="1:18" s="47" customFormat="1" ht="9" customHeight="1">
      <c r="A56" s="90"/>
      <c r="B56" s="91"/>
      <c r="C56" s="91"/>
      <c r="D56" s="91"/>
      <c r="E56" s="100"/>
      <c r="F56" s="100"/>
      <c r="H56" s="100"/>
      <c r="I56" s="91"/>
      <c r="J56" s="102"/>
      <c r="K56" s="91"/>
      <c r="L56" s="100"/>
      <c r="M56" s="101"/>
      <c r="N56" s="101"/>
      <c r="O56" s="101"/>
      <c r="P56" s="44"/>
      <c r="Q56" s="45"/>
      <c r="R56" s="46"/>
    </row>
    <row r="57" spans="1:18" s="47" customFormat="1" ht="9" customHeight="1">
      <c r="A57" s="90"/>
      <c r="B57" s="100"/>
      <c r="C57" s="100"/>
      <c r="D57" s="91"/>
      <c r="E57" s="100"/>
      <c r="F57" s="100"/>
      <c r="G57" s="100"/>
      <c r="H57" s="100"/>
      <c r="I57" s="91"/>
      <c r="J57" s="100"/>
      <c r="K57" s="100"/>
      <c r="L57" s="100"/>
      <c r="M57" s="101"/>
      <c r="N57" s="101"/>
      <c r="O57" s="101"/>
      <c r="P57" s="44"/>
      <c r="Q57" s="45"/>
      <c r="R57" s="46"/>
    </row>
    <row r="58" spans="1:18" s="47" customFormat="1" ht="9" customHeight="1">
      <c r="A58" s="90"/>
      <c r="B58" s="91"/>
      <c r="C58" s="91"/>
      <c r="D58" s="91"/>
      <c r="E58" s="100"/>
      <c r="F58" s="100"/>
      <c r="H58" s="102"/>
      <c r="I58" s="91"/>
      <c r="J58" s="100"/>
      <c r="K58" s="100"/>
      <c r="L58" s="100"/>
      <c r="M58" s="101"/>
      <c r="N58" s="101"/>
      <c r="O58" s="101"/>
      <c r="P58" s="44"/>
      <c r="Q58" s="45"/>
      <c r="R58" s="46"/>
    </row>
    <row r="59" spans="1:18" s="47" customFormat="1" ht="9" customHeight="1">
      <c r="A59" s="99"/>
      <c r="B59" s="100"/>
      <c r="C59" s="100"/>
      <c r="D59" s="91"/>
      <c r="E59" s="100"/>
      <c r="F59" s="100"/>
      <c r="G59" s="100"/>
      <c r="H59" s="100"/>
      <c r="I59" s="91"/>
      <c r="J59" s="100"/>
      <c r="K59" s="100"/>
      <c r="L59" s="100"/>
      <c r="M59" s="100"/>
      <c r="N59" s="42"/>
      <c r="O59" s="42"/>
      <c r="P59" s="44"/>
      <c r="Q59" s="45"/>
      <c r="R59" s="46"/>
    </row>
    <row r="60" spans="1:18" s="112" customFormat="1" ht="6.75" customHeight="1">
      <c r="A60" s="106"/>
      <c r="B60" s="106"/>
      <c r="C60" s="106"/>
      <c r="D60" s="106"/>
      <c r="E60" s="107"/>
      <c r="F60" s="107"/>
      <c r="G60" s="107"/>
      <c r="H60" s="107"/>
      <c r="I60" s="108"/>
      <c r="J60" s="109"/>
      <c r="K60" s="110"/>
      <c r="L60" s="109"/>
      <c r="M60" s="110"/>
      <c r="N60" s="109"/>
      <c r="O60" s="110"/>
      <c r="P60" s="109"/>
      <c r="Q60" s="110"/>
      <c r="R60" s="111"/>
    </row>
    <row r="61" spans="1:17" s="126" customFormat="1" ht="10.5" customHeight="1">
      <c r="A61" s="113" t="s">
        <v>32</v>
      </c>
      <c r="B61" s="114"/>
      <c r="C61" s="115"/>
      <c r="D61" s="116" t="s">
        <v>33</v>
      </c>
      <c r="E61" s="117" t="s">
        <v>34</v>
      </c>
      <c r="F61" s="116"/>
      <c r="G61" s="118"/>
      <c r="H61" s="119"/>
      <c r="I61" s="116" t="s">
        <v>33</v>
      </c>
      <c r="J61" s="120" t="str">
        <f>IF(OR('[1]PODEŠAVANJA-NE BRISATI'!G10="A",'[1]PODEŠAVANJA-NE BRISATI'!G10="l",'[1]PODEŠAVANJA-NE BRISATI'!G10="I"),"LL","ALT")</f>
        <v>ALT</v>
      </c>
      <c r="K61" s="121"/>
      <c r="L61" s="117" t="s">
        <v>35</v>
      </c>
      <c r="M61" s="122"/>
      <c r="N61" s="123" t="s">
        <v>36</v>
      </c>
      <c r="O61" s="123"/>
      <c r="P61" s="124"/>
      <c r="Q61" s="125"/>
    </row>
    <row r="62" spans="1:17" s="126" customFormat="1" ht="9" customHeight="1">
      <c r="A62" s="127" t="s">
        <v>37</v>
      </c>
      <c r="B62" s="128"/>
      <c r="C62" s="129"/>
      <c r="D62" s="130">
        <v>1</v>
      </c>
      <c r="E62" s="131">
        <f>'[1]PRIPREMA DEVOJCICE GT'!B8</f>
        <v>0</v>
      </c>
      <c r="F62" s="131">
        <f>'[1]PRIPREMA DEVOJCICE GT'!C8</f>
        <v>0</v>
      </c>
      <c r="G62" s="132"/>
      <c r="H62" s="133"/>
      <c r="I62" s="134" t="s">
        <v>38</v>
      </c>
      <c r="J62" s="128"/>
      <c r="K62" s="135"/>
      <c r="L62" s="128"/>
      <c r="M62" s="136"/>
      <c r="N62" s="137" t="s">
        <v>39</v>
      </c>
      <c r="O62" s="138"/>
      <c r="P62" s="138"/>
      <c r="Q62" s="139"/>
    </row>
    <row r="63" spans="1:17" s="126" customFormat="1" ht="9" customHeight="1">
      <c r="A63" s="127" t="s">
        <v>40</v>
      </c>
      <c r="B63" s="128"/>
      <c r="C63" s="140">
        <f>'[1]PRIPREMA DEVOJCICE GT'!H8</f>
        <v>0</v>
      </c>
      <c r="D63" s="130">
        <v>2</v>
      </c>
      <c r="E63" s="131">
        <f>'[1]PRIPREMA DEVOJCICE GT'!B9</f>
        <v>0</v>
      </c>
      <c r="F63" s="131">
        <f>'[1]PRIPREMA DEVOJCICE GT'!C9</f>
        <v>0</v>
      </c>
      <c r="G63" s="132"/>
      <c r="H63" s="133"/>
      <c r="I63" s="134" t="s">
        <v>41</v>
      </c>
      <c r="J63" s="128"/>
      <c r="K63" s="135"/>
      <c r="L63" s="128"/>
      <c r="M63" s="136"/>
      <c r="N63" s="141">
        <f>IF(ISBLANK('[1]PRIPREMA DEVOJCICE GT'!O8),"",IF(ISBLANK('[1]PRIPREMA DEVOJCICE GT'!O15),"BYE",IF('[1]PRIPREMA DEVOJCICE GT'!O15="DA",'[1]PRIPREMA DEVOJCICE GT'!V15,IF('[1]PRIPREMA DEVOJCICE GT'!O14="DA",'[1]PRIPREMA DEVOJCICE GT'!V14,IF('[1]PRIPREMA DEVOJCICE GT'!O13="DA",'[1]PRIPREMA DEVOJCICE GT'!V13,IF('[1]PRIPREMA DEVOJCICE GT'!O12="DA",'[1]PRIPREMA DEVOJCICE GT'!V12,""))))))</f>
      </c>
      <c r="O63" s="142"/>
      <c r="P63" s="142"/>
      <c r="Q63" s="143"/>
    </row>
    <row r="64" spans="1:17" s="126" customFormat="1" ht="9" customHeight="1">
      <c r="A64" s="144" t="s">
        <v>42</v>
      </c>
      <c r="B64" s="145"/>
      <c r="C64" s="146">
        <f>IF('[1]PRIPREMA DEVOJCICE GT'!O15="DA",'[1]PRIPREMA DEVOJCICE GT'!H15,IF('[1]PRIPREMA DEVOJCICE GT'!O14="DA",'[1]PRIPREMA DEVOJCICE GT'!H14,IF('[1]PRIPREMA DEVOJCICE GT'!O13="DA",'[1]PRIPREMA DEVOJCICE GT'!H13,IF('[1]PRIPREMA DEVOJCICE GT'!O12="DA",'[1]PRIPREMA DEVOJCICE GT'!H12,IF('[1]PRIPREMA DEVOJCICE GT'!O11="DA",'[1]PRIPREMA DEVOJCICE GT'!H11,IF('[1]PRIPREMA DEVOJCICE GT'!O10="DA",'[1]PRIPREMA DEVOJCICE GT'!H10,""))))))</f>
      </c>
      <c r="D64" s="130"/>
      <c r="E64" s="131"/>
      <c r="F64" s="131"/>
      <c r="G64" s="132"/>
      <c r="H64" s="133"/>
      <c r="I64" s="134" t="s">
        <v>43</v>
      </c>
      <c r="J64" s="128"/>
      <c r="K64" s="135"/>
      <c r="L64" s="128"/>
      <c r="M64" s="136"/>
      <c r="N64" s="137" t="s">
        <v>44</v>
      </c>
      <c r="O64" s="138"/>
      <c r="P64" s="138"/>
      <c r="Q64" s="139"/>
    </row>
    <row r="65" spans="1:17" s="126" customFormat="1" ht="9" customHeight="1">
      <c r="A65" s="147"/>
      <c r="B65" s="23"/>
      <c r="C65" s="148"/>
      <c r="D65" s="130"/>
      <c r="E65" s="131"/>
      <c r="F65" s="131"/>
      <c r="G65" s="132"/>
      <c r="H65" s="133"/>
      <c r="I65" s="134" t="s">
        <v>45</v>
      </c>
      <c r="J65" s="128"/>
      <c r="K65" s="135"/>
      <c r="L65" s="128"/>
      <c r="M65" s="136"/>
      <c r="N65" s="149"/>
      <c r="O65" s="135"/>
      <c r="P65" s="128"/>
      <c r="Q65" s="136"/>
    </row>
    <row r="66" spans="1:17" s="126" customFormat="1" ht="9" customHeight="1">
      <c r="A66" s="150" t="s">
        <v>46</v>
      </c>
      <c r="B66" s="151"/>
      <c r="C66" s="152"/>
      <c r="D66" s="153"/>
      <c r="E66" s="154"/>
      <c r="F66" s="155"/>
      <c r="G66" s="154"/>
      <c r="H66" s="133"/>
      <c r="I66" s="134" t="s">
        <v>47</v>
      </c>
      <c r="J66" s="128"/>
      <c r="K66" s="135"/>
      <c r="L66" s="128"/>
      <c r="M66" s="136"/>
      <c r="N66" s="145"/>
      <c r="O66" s="156"/>
      <c r="P66" s="145"/>
      <c r="Q66" s="143"/>
    </row>
    <row r="67" spans="1:17" s="126" customFormat="1" ht="9" customHeight="1">
      <c r="A67" s="127" t="s">
        <v>37</v>
      </c>
      <c r="B67" s="128"/>
      <c r="C67" s="129">
        <f>C62</f>
        <v>0</v>
      </c>
      <c r="D67" s="153"/>
      <c r="E67" s="154"/>
      <c r="F67" s="155"/>
      <c r="G67" s="154"/>
      <c r="H67" s="133"/>
      <c r="I67" s="134" t="s">
        <v>48</v>
      </c>
      <c r="J67" s="128"/>
      <c r="K67" s="135"/>
      <c r="L67" s="128"/>
      <c r="M67" s="136"/>
      <c r="N67" s="137" t="s">
        <v>49</v>
      </c>
      <c r="O67" s="138"/>
      <c r="P67" s="138"/>
      <c r="Q67" s="139"/>
    </row>
    <row r="68" spans="1:17" s="126" customFormat="1" ht="9" customHeight="1">
      <c r="A68" s="127" t="s">
        <v>50</v>
      </c>
      <c r="B68" s="128"/>
      <c r="C68" s="157">
        <f>'[1]PRIPREMA DEVOJCICE GT'!H8</f>
        <v>0</v>
      </c>
      <c r="D68" s="153"/>
      <c r="E68" s="154"/>
      <c r="F68" s="155"/>
      <c r="G68" s="154"/>
      <c r="H68" s="133"/>
      <c r="I68" s="134" t="s">
        <v>51</v>
      </c>
      <c r="J68" s="128"/>
      <c r="K68" s="135"/>
      <c r="L68" s="128"/>
      <c r="M68" s="136"/>
      <c r="N68" s="128"/>
      <c r="O68" s="135"/>
      <c r="P68" s="128"/>
      <c r="Q68" s="136"/>
    </row>
    <row r="69" spans="1:17" s="126" customFormat="1" ht="9" customHeight="1">
      <c r="A69" s="144" t="s">
        <v>52</v>
      </c>
      <c r="B69" s="145"/>
      <c r="C69" s="158">
        <f>'[1]PRIPREMA DEVOJCICE GT'!H9</f>
        <v>0</v>
      </c>
      <c r="D69" s="159"/>
      <c r="E69" s="160"/>
      <c r="F69" s="161"/>
      <c r="G69" s="160"/>
      <c r="H69" s="162"/>
      <c r="I69" s="163" t="s">
        <v>53</v>
      </c>
      <c r="J69" s="145"/>
      <c r="K69" s="156"/>
      <c r="L69" s="145"/>
      <c r="M69" s="143"/>
      <c r="N69" s="145" t="str">
        <f>Q4</f>
        <v>Nikola Obradovic</v>
      </c>
      <c r="O69" s="156"/>
      <c r="P69" s="145"/>
      <c r="Q69" s="164">
        <f>MIN(4,'[1]PRIPREMA DEVOJCICE GT'!R5)</f>
        <v>4</v>
      </c>
    </row>
  </sheetData>
  <sheetProtection selectLockedCells="1"/>
  <mergeCells count="6">
    <mergeCell ref="G12:G13"/>
    <mergeCell ref="E3:H3"/>
    <mergeCell ref="A4:C4"/>
    <mergeCell ref="E4:H4"/>
    <mergeCell ref="G8:G9"/>
    <mergeCell ref="J10:J11"/>
  </mergeCells>
  <conditionalFormatting sqref="F57:H57 F41:H41 F43:H43 F29:H29 F31:H31 F33:H33 F35:H35 F37:H37 G15 G17 G19 G21 G23 G25 G27 F39:H39 F59:H59 F45:H45 F47:H47 F49:H49 F51:H51 F53:H53 F55:H55 G7 G11">
    <cfRule type="expression" priority="3" dxfId="7" stopIfTrue="1">
      <formula>AND($D7&lt;9,$C7&gt;0)</formula>
    </cfRule>
  </conditionalFormatting>
  <conditionalFormatting sqref="H30 H50 J40 H38 J48 H58 H46 J56 H54 L36 J16 J24 L20 L52 H34 J32 H42">
    <cfRule type="expression" priority="4" dxfId="14" stopIfTrue="1">
      <formula>AND($N$1="CU",H16="Umpire")</formula>
    </cfRule>
    <cfRule type="expression" priority="5" dxfId="13" stopIfTrue="1">
      <formula>AND($N$1="CU",H16&lt;&gt;"Umpire",I16&lt;&gt;"")</formula>
    </cfRule>
    <cfRule type="expression" priority="6" dxfId="12" stopIfTrue="1">
      <formula>AND($N$1="CU",H16&lt;&gt;"Umpire")</formula>
    </cfRule>
  </conditionalFormatting>
  <conditionalFormatting sqref="D43 D37 D35 D33 D31 D29 D59 D57 D39 D55 D53 D51 D49 D47 D45 D41">
    <cfRule type="expression" priority="7" dxfId="11" stopIfTrue="1">
      <formula>AND($D29&lt;9,$C29&gt;0)</formula>
    </cfRule>
  </conditionalFormatting>
  <conditionalFormatting sqref="E45 E47 E49 E51 E53 E55 E57 E59 E29 E31 E33 E35 E37 E39 E41 E43">
    <cfRule type="cellIs" priority="8" dxfId="3" operator="equal" stopIfTrue="1">
      <formula>"Bye"</formula>
    </cfRule>
    <cfRule type="expression" priority="9" dxfId="7" stopIfTrue="1">
      <formula>AND($D29&lt;9,$C29&gt;0)</formula>
    </cfRule>
  </conditionalFormatting>
  <conditionalFormatting sqref="L10 L16 L24 N20 N52 L48 L56 N36 L32 L40 J8 J12 J14 J18 J22 J26 J46 J50 J54 J58 J30 J34 J38 J42">
    <cfRule type="expression" priority="10" dxfId="7" stopIfTrue="1">
      <formula>I8="as"</formula>
    </cfRule>
    <cfRule type="expression" priority="11" dxfId="7" stopIfTrue="1">
      <formula>I8="bs"</formula>
    </cfRule>
  </conditionalFormatting>
  <conditionalFormatting sqref="B45 B47 B49 B51 B53 B55 B57 B59 B29 B31 B33 B35 B37 B39 B41 B43 B7:B27">
    <cfRule type="cellIs" priority="12" dxfId="5" operator="equal" stopIfTrue="1">
      <formula>"QA"</formula>
    </cfRule>
    <cfRule type="cellIs" priority="13" dxfId="5" operator="equal" stopIfTrue="1">
      <formula>"DA"</formula>
    </cfRule>
  </conditionalFormatting>
  <conditionalFormatting sqref="I12 I14 I18 I22 I26 M20 K24 Q69 K16 I8 K10">
    <cfRule type="expression" priority="14" dxfId="4" stopIfTrue="1">
      <formula>$N$1="CU"</formula>
    </cfRule>
  </conditionalFormatting>
  <conditionalFormatting sqref="E7:E27">
    <cfRule type="cellIs" priority="15" dxfId="3" operator="equal" stopIfTrue="1">
      <formula>"Bye"</formula>
    </cfRule>
  </conditionalFormatting>
  <conditionalFormatting sqref="Q69">
    <cfRule type="expression" priority="16" dxfId="2" stopIfTrue="1">
      <formula>$N$1="CU"</formula>
    </cfRule>
  </conditionalFormatting>
  <conditionalFormatting sqref="D7 D13 D9 D27 D15 D17 D19 D21 D23 D25 D11">
    <cfRule type="expression" priority="2" dxfId="1" stopIfTrue="1">
      <formula>$D7&gt;0</formula>
    </cfRule>
  </conditionalFormatting>
  <conditionalFormatting sqref="D7:D13">
    <cfRule type="cellIs" priority="1" dxfId="0" operator="between">
      <formula>1</formula>
      <formula>2</formula>
    </cfRule>
  </conditionalFormatting>
  <dataValidations count="1">
    <dataValidation type="list" allowBlank="1" showInputMessage="1" sqref="H30 J56 J24 L36 J32 J40 L52 H54 J48 H58 L20 H38 H50 H42 J16 H34 H46">
      <formula1>$T$7:$T$13</formula1>
    </dataValidation>
  </dataValidations>
  <printOptions horizontalCentered="1"/>
  <pageMargins left="0.35" right="0.35" top="0.39" bottom="0.39" header="0" footer="0"/>
  <pageSetup fitToHeight="1" fitToWidth="1" horizontalDpi="600" verticalDpi="600" orientation="portrait" paperSize="9" scale="96" r:id="rId5"/>
  <drawing r:id="rId4"/>
  <legacyDrawing r:id="rId3"/>
  <oleObjects>
    <oleObject progId="CorelDRAW.Graphic.12" shapeId="22723835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TOPACO</dc:creator>
  <cp:keywords/>
  <dc:description/>
  <cp:lastModifiedBy>teniski savez</cp:lastModifiedBy>
  <dcterms:created xsi:type="dcterms:W3CDTF">2017-12-17T18:41:35Z</dcterms:created>
  <dcterms:modified xsi:type="dcterms:W3CDTF">2017-12-20T11:43:31Z</dcterms:modified>
  <cp:category/>
  <cp:version/>
  <cp:contentType/>
  <cp:contentStatus/>
</cp:coreProperties>
</file>