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64'!$A$1:$Q$80</definedName>
  </definedNames>
  <calcPr fullCalcOnLoad="1"/>
</workbook>
</file>

<file path=xl/sharedStrings.xml><?xml version="1.0" encoding="utf-8"?>
<sst xmlns="http://schemas.openxmlformats.org/spreadsheetml/2006/main" count="335" uniqueCount="143">
  <si>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</si>
  <si>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</si>
  <si>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</si>
  <si>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</si>
  <si>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</si>
  <si>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</si>
  <si>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</si>
  <si>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</si>
  <si>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</si>
  <si>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</si>
  <si>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</si>
  <si>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</si>
  <si>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</si>
  <si>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</si>
  <si>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</si>
  <si>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</si>
  <si>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</si>
  <si>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</si>
  <si>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</si>
  <si>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</si>
  <si>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</si>
  <si>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</si>
  <si>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</si>
  <si>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</si>
  <si>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</si>
  <si>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</si>
  <si>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</si>
  <si>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</si>
  <si>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BS</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</si>
  <si>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</si>
  <si>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</si>
  <si>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</si>
  <si>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</si>
  <si>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</si>
  <si>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</si>
  <si>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</si>
  <si>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</si>
  <si>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</si>
  <si>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</si>
  <si>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</si>
  <si>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</si>
  <si>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</si>
  <si>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</si>
  <si>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</si>
  <si>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</si>
  <si>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</si>
  <si>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</si>
  <si>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</si>
  <si>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</si>
  <si>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</si>
  <si>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</si>
  <si>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</si>
  <si>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</si>
  <si>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</si>
  <si>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</si>
  <si>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</si>
  <si>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</si>
  <si>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</si>
  <si>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</si>
  <si>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</si>
  <si>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</si>
  <si>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</si>
  <si>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</si>
  <si>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</si>
  <si>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</si>
  <si>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</si>
  <si>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</si>
  <si>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</si>
  <si>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</si>
  <si>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</si>
  <si>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</si>
  <si>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</si>
  <si>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</si>
  <si>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</si>
  <si>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</si>
  <si>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</si>
  <si>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</si>
  <si>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</si>
  <si>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</si>
  <si>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</si>
  <si>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</si>
  <si>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</si>
  <si>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</si>
  <si>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</si>
  <si>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</si>
  <si>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</si>
  <si>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</si>
  <si>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</si>
  <si>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</si>
  <si>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</si>
  <si>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</si>
  <si>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</si>
  <si>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</si>
  <si>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</si>
  <si>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</si>
  <si>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</si>
  <si>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</si>
  <si>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</si>
  <si>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</si>
  <si>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</si>
  <si>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</si>
  <si>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</si>
  <si>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</si>
  <si>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</si>
  <si>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</si>
  <si>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</si>
  <si>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bs</t>
  </si>
  <si>
    <t>PADERIN</t>
  </si>
  <si>
    <t>61 60</t>
  </si>
  <si>
    <t>60 64</t>
  </si>
  <si>
    <t>60 61</t>
  </si>
  <si>
    <t>63 64</t>
  </si>
  <si>
    <t>60 60</t>
  </si>
  <si>
    <t>76 46 1210</t>
  </si>
  <si>
    <t>61 64</t>
  </si>
  <si>
    <t>61 61</t>
  </si>
  <si>
    <t>61 62</t>
  </si>
  <si>
    <t>67 63 104</t>
  </si>
  <si>
    <t>63 76</t>
  </si>
  <si>
    <t>ARSIC N.</t>
  </si>
  <si>
    <t>COPIC P.</t>
  </si>
  <si>
    <t>COPIC A.</t>
  </si>
  <si>
    <t>STOKANOVIC NEM</t>
  </si>
  <si>
    <t>STOKANOVIC NOV</t>
  </si>
  <si>
    <t>ARSIC I.</t>
  </si>
  <si>
    <t>W.O.</t>
  </si>
  <si>
    <t>62 60</t>
  </si>
  <si>
    <t>62 64</t>
  </si>
  <si>
    <t>46 62 106</t>
  </si>
  <si>
    <t>63 60</t>
  </si>
  <si>
    <t>64 62</t>
  </si>
  <si>
    <t>62 61</t>
  </si>
  <si>
    <t>46 63 63</t>
  </si>
  <si>
    <t>64 76</t>
  </si>
  <si>
    <t>61 63</t>
  </si>
  <si>
    <t>64 64</t>
  </si>
  <si>
    <t>36 63 61</t>
  </si>
  <si>
    <t>62 75</t>
  </si>
  <si>
    <t>63 75</t>
  </si>
  <si>
    <t>62 62</t>
  </si>
  <si>
    <t>46 61 64</t>
  </si>
  <si>
    <t>63 63</t>
  </si>
  <si>
    <t>as</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</si>
</sst>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67">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9"/>
      <color indexed="8"/>
      <name val="Arial"/>
      <family val="2"/>
    </font>
    <font>
      <i/>
      <sz val="8"/>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horizontal="center" vertical="center"/>
      <protection locked="0"/>
    </xf>
    <xf numFmtId="0" fontId="15" fillId="0" borderId="10" xfId="0" applyFont="1" applyBorder="1" applyAlignment="1">
      <alignment horizontal="center"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49" fontId="22" fillId="0" borderId="11" xfId="0" applyNumberFormat="1" applyFont="1" applyBorder="1" applyAlignment="1">
      <alignment horizontal="left" vertical="center"/>
    </xf>
    <xf numFmtId="0" fontId="22" fillId="0" borderId="11" xfId="0" applyFont="1" applyBorder="1" applyAlignment="1">
      <alignment vertical="center"/>
    </xf>
    <xf numFmtId="49" fontId="22" fillId="0" borderId="11" xfId="0" applyNumberFormat="1" applyFont="1" applyBorder="1" applyAlignment="1">
      <alignment vertical="center"/>
    </xf>
    <xf numFmtId="49" fontId="22" fillId="0" borderId="0" xfId="0" applyNumberFormat="1" applyFont="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20" fillId="33" borderId="0" xfId="0" applyNumberFormat="1" applyFont="1" applyFill="1" applyAlignment="1">
      <alignment horizontal="center" vertical="center"/>
    </xf>
    <xf numFmtId="0" fontId="23" fillId="36" borderId="14" xfId="0" applyFont="1" applyFill="1" applyBorder="1" applyAlignment="1">
      <alignment horizontal="right" vertical="center"/>
    </xf>
    <xf numFmtId="0" fontId="23" fillId="36" borderId="15" xfId="0" applyFont="1" applyFill="1" applyBorder="1" applyAlignment="1">
      <alignment horizontal="right" vertical="center"/>
    </xf>
    <xf numFmtId="0" fontId="0" fillId="0" borderId="16" xfId="0" applyFont="1" applyBorder="1" applyAlignment="1">
      <alignment vertical="center"/>
    </xf>
    <xf numFmtId="0" fontId="0" fillId="0" borderId="17" xfId="0" applyFont="1" applyBorder="1" applyAlignment="1">
      <alignment vertical="center"/>
    </xf>
    <xf numFmtId="49" fontId="22" fillId="0" borderId="18" xfId="0" applyNumberFormat="1" applyFont="1" applyBorder="1" applyAlignment="1">
      <alignment horizontal="left" vertical="center"/>
    </xf>
    <xf numFmtId="49" fontId="22" fillId="0" borderId="19" xfId="0" applyNumberFormat="1" applyFont="1" applyBorder="1" applyAlignment="1">
      <alignment vertical="center"/>
    </xf>
    <xf numFmtId="0" fontId="17" fillId="0" borderId="0" xfId="0" applyFont="1" applyAlignment="1">
      <alignment horizontal="right" vertical="center"/>
    </xf>
    <xf numFmtId="0" fontId="23" fillId="36" borderId="19" xfId="0" applyFont="1" applyFill="1" applyBorder="1" applyAlignment="1">
      <alignment horizontal="right" vertical="center"/>
    </xf>
    <xf numFmtId="49" fontId="22" fillId="0" borderId="19" xfId="0" applyNumberFormat="1" applyFont="1" applyBorder="1" applyAlignment="1">
      <alignment horizontal="left" vertical="center"/>
    </xf>
    <xf numFmtId="49" fontId="24" fillId="0" borderId="18" xfId="0" applyNumberFormat="1" applyFont="1" applyBorder="1" applyAlignment="1">
      <alignment horizontal="right" vertical="center"/>
    </xf>
    <xf numFmtId="49" fontId="22" fillId="0" borderId="18" xfId="0" applyNumberFormat="1" applyFont="1" applyBorder="1" applyAlignment="1">
      <alignment vertical="center"/>
    </xf>
    <xf numFmtId="49" fontId="24" fillId="0" borderId="0" xfId="0" applyNumberFormat="1" applyFont="1" applyAlignment="1">
      <alignment horizontal="right" vertical="center"/>
    </xf>
    <xf numFmtId="0" fontId="0" fillId="0" borderId="20" xfId="0" applyFont="1" applyBorder="1" applyAlignment="1">
      <alignment vertical="center"/>
    </xf>
    <xf numFmtId="0" fontId="25" fillId="35" borderId="0" xfId="0" applyFont="1" applyFill="1" applyAlignment="1">
      <alignment horizontal="right" vertical="center"/>
    </xf>
    <xf numFmtId="0" fontId="26" fillId="0" borderId="0" xfId="0" applyFont="1" applyAlignment="1">
      <alignment vertical="center"/>
    </xf>
    <xf numFmtId="0" fontId="22" fillId="0" borderId="18" xfId="0" applyFont="1" applyBorder="1" applyAlignment="1">
      <alignment horizontal="right" vertical="center"/>
    </xf>
    <xf numFmtId="0" fontId="23" fillId="36" borderId="0" xfId="0" applyFont="1" applyFill="1" applyAlignment="1">
      <alignment horizontal="right" vertical="center"/>
    </xf>
    <xf numFmtId="0" fontId="27" fillId="35" borderId="19" xfId="0" applyFont="1" applyFill="1" applyBorder="1" applyAlignment="1">
      <alignment vertical="center"/>
    </xf>
    <xf numFmtId="49" fontId="16" fillId="37" borderId="0" xfId="0" applyNumberFormat="1" applyFont="1" applyFill="1" applyAlignment="1">
      <alignment horizontal="center" vertical="center"/>
    </xf>
    <xf numFmtId="49" fontId="22" fillId="37" borderId="0" xfId="0" applyNumberFormat="1" applyFont="1" applyFill="1" applyAlignment="1">
      <alignment vertical="center"/>
    </xf>
    <xf numFmtId="0" fontId="22" fillId="37" borderId="11" xfId="0" applyFont="1" applyFill="1" applyBorder="1" applyAlignment="1">
      <alignment vertical="center"/>
    </xf>
    <xf numFmtId="49" fontId="22" fillId="37" borderId="11" xfId="0" applyNumberFormat="1" applyFont="1" applyFill="1" applyBorder="1" applyAlignment="1">
      <alignment vertical="center"/>
    </xf>
    <xf numFmtId="0" fontId="20" fillId="35" borderId="0" xfId="0" applyFont="1" applyFill="1" applyAlignment="1">
      <alignment horizontal="right" vertical="center"/>
    </xf>
    <xf numFmtId="0" fontId="17" fillId="37" borderId="0" xfId="0" applyFont="1" applyFill="1" applyAlignment="1">
      <alignment horizontal="right" vertical="center"/>
    </xf>
    <xf numFmtId="0" fontId="23" fillId="38" borderId="15" xfId="0" applyFont="1" applyFill="1" applyBorder="1" applyAlignment="1">
      <alignment horizontal="right" vertical="center"/>
    </xf>
    <xf numFmtId="0" fontId="28" fillId="35" borderId="0" xfId="0" applyFont="1" applyFill="1" applyAlignment="1">
      <alignment horizontal="right" vertical="center"/>
    </xf>
    <xf numFmtId="49" fontId="22" fillId="37" borderId="18" xfId="0" applyNumberFormat="1" applyFont="1" applyFill="1" applyBorder="1" applyAlignment="1">
      <alignment vertical="center"/>
    </xf>
    <xf numFmtId="0" fontId="0" fillId="0" borderId="21" xfId="0" applyFont="1" applyBorder="1" applyAlignment="1">
      <alignment vertical="center"/>
    </xf>
    <xf numFmtId="49" fontId="19" fillId="0" borderId="0" xfId="0" applyNumberFormat="1" applyFont="1" applyAlignment="1">
      <alignment horizontal="center" vertical="center"/>
    </xf>
    <xf numFmtId="49" fontId="20" fillId="0" borderId="11" xfId="0" applyNumberFormat="1" applyFont="1" applyBorder="1" applyAlignment="1">
      <alignment horizontal="center" vertical="center"/>
    </xf>
    <xf numFmtId="1" fontId="20" fillId="0" borderId="11" xfId="0" applyNumberFormat="1" applyFont="1" applyBorder="1" applyAlignment="1">
      <alignment horizontal="center" vertical="center"/>
    </xf>
    <xf numFmtId="49" fontId="29" fillId="0" borderId="11" xfId="0" applyNumberFormat="1" applyFont="1" applyBorder="1" applyAlignment="1">
      <alignment vertical="center"/>
    </xf>
    <xf numFmtId="49" fontId="30" fillId="0" borderId="11" xfId="0" applyNumberFormat="1" applyFont="1" applyBorder="1" applyAlignment="1">
      <alignment vertical="center"/>
    </xf>
    <xf numFmtId="49" fontId="24" fillId="0" borderId="11" xfId="0" applyNumberFormat="1" applyFont="1" applyBorder="1" applyAlignment="1">
      <alignment horizontal="righ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49" fontId="11" fillId="33" borderId="23" xfId="0" applyNumberFormat="1" applyFont="1" applyFill="1" applyBorder="1" applyAlignment="1">
      <alignment horizontal="center" vertical="center"/>
    </xf>
    <xf numFmtId="49" fontId="11" fillId="33" borderId="23" xfId="0" applyNumberFormat="1" applyFont="1" applyFill="1" applyBorder="1" applyAlignment="1">
      <alignment vertical="center"/>
    </xf>
    <xf numFmtId="49" fontId="11" fillId="33" borderId="23" xfId="0" applyNumberFormat="1" applyFont="1" applyFill="1" applyBorder="1" applyAlignment="1">
      <alignment horizontal="centerContinuous" vertical="center"/>
    </xf>
    <xf numFmtId="49" fontId="11" fillId="33" borderId="14" xfId="0" applyNumberFormat="1" applyFont="1" applyFill="1" applyBorder="1" applyAlignment="1">
      <alignment horizontal="centerContinuous" vertical="center"/>
    </xf>
    <xf numFmtId="49" fontId="10" fillId="33" borderId="23" xfId="0" applyNumberFormat="1" applyFont="1" applyFill="1" applyBorder="1" applyAlignment="1">
      <alignment vertical="center"/>
    </xf>
    <xf numFmtId="49" fontId="10" fillId="33" borderId="14" xfId="0" applyNumberFormat="1" applyFont="1" applyFill="1" applyBorder="1" applyAlignment="1">
      <alignment vertical="center"/>
    </xf>
    <xf numFmtId="49" fontId="9" fillId="33"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35" borderId="14"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19"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49" fontId="16" fillId="35"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19" xfId="0" applyNumberFormat="1" applyFont="1" applyBorder="1" applyAlignment="1">
      <alignment vertical="center"/>
    </xf>
    <xf numFmtId="49" fontId="9" fillId="33" borderId="26" xfId="0" applyNumberFormat="1" applyFont="1" applyFill="1" applyBorder="1" applyAlignment="1">
      <alignment vertical="center"/>
    </xf>
    <xf numFmtId="49" fontId="9" fillId="33" borderId="27" xfId="0" applyNumberFormat="1" applyFont="1" applyFill="1" applyBorder="1" applyAlignment="1">
      <alignment vertical="center"/>
    </xf>
    <xf numFmtId="49" fontId="17" fillId="33" borderId="19" xfId="0" applyNumberFormat="1" applyFont="1" applyFill="1" applyBorder="1" applyAlignment="1">
      <alignment vertical="center"/>
    </xf>
    <xf numFmtId="0" fontId="16" fillId="0" borderId="19" xfId="0" applyNumberFormat="1" applyFont="1" applyBorder="1" applyAlignment="1">
      <alignment horizontal="right" vertical="center"/>
    </xf>
    <xf numFmtId="0" fontId="16" fillId="0" borderId="28" xfId="0" applyFont="1" applyBorder="1" applyAlignment="1">
      <alignment vertical="top"/>
    </xf>
    <xf numFmtId="0" fontId="16" fillId="0" borderId="11" xfId="0" applyFont="1" applyBorder="1" applyAlignment="1">
      <alignment vertical="top"/>
    </xf>
    <xf numFmtId="49" fontId="17" fillId="0" borderId="18" xfId="0" applyNumberFormat="1" applyFont="1" applyBorder="1" applyAlignment="1">
      <alignment vertical="center"/>
    </xf>
    <xf numFmtId="49" fontId="16" fillId="0" borderId="28" xfId="0" applyNumberFormat="1" applyFont="1" applyBorder="1" applyAlignment="1">
      <alignment vertical="center"/>
    </xf>
    <xf numFmtId="49" fontId="16" fillId="0" borderId="11" xfId="0" applyNumberFormat="1" applyFont="1" applyBorder="1" applyAlignment="1">
      <alignment vertical="center"/>
    </xf>
    <xf numFmtId="0" fontId="16" fillId="0" borderId="18" xfId="0" applyNumberFormat="1" applyFont="1" applyBorder="1" applyAlignment="1">
      <alignment horizontal="right" vertical="center"/>
    </xf>
    <xf numFmtId="0" fontId="16" fillId="33" borderId="25" xfId="0" applyFont="1" applyFill="1" applyBorder="1" applyAlignment="1">
      <alignment vertical="center"/>
    </xf>
    <xf numFmtId="49" fontId="16" fillId="33" borderId="19" xfId="0" applyNumberFormat="1" applyFont="1" applyFill="1" applyBorder="1" applyAlignment="1">
      <alignment horizontal="right" vertical="center"/>
    </xf>
    <xf numFmtId="0" fontId="9" fillId="33" borderId="28" xfId="0" applyFont="1" applyFill="1" applyBorder="1" applyAlignment="1">
      <alignment vertical="center"/>
    </xf>
    <xf numFmtId="0" fontId="9" fillId="33" borderId="11" xfId="0" applyFont="1" applyFill="1" applyBorder="1" applyAlignment="1">
      <alignment vertical="center"/>
    </xf>
    <xf numFmtId="0" fontId="9" fillId="33" borderId="29" xfId="0" applyFont="1" applyFill="1" applyBorder="1" applyAlignment="1">
      <alignment vertical="center"/>
    </xf>
    <xf numFmtId="49" fontId="17" fillId="0" borderId="11" xfId="0" applyNumberFormat="1" applyFont="1" applyBorder="1" applyAlignment="1">
      <alignment vertical="center"/>
    </xf>
    <xf numFmtId="0" fontId="16" fillId="0" borderId="19" xfId="0" applyFont="1" applyBorder="1" applyAlignment="1">
      <alignment horizontal="right" vertical="center"/>
    </xf>
    <xf numFmtId="0" fontId="16" fillId="0" borderId="18"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49" fontId="16" fillId="35" borderId="11" xfId="0" applyNumberFormat="1" applyFont="1" applyFill="1" applyBorder="1" applyAlignment="1">
      <alignment horizontal="center" vertical="center"/>
    </xf>
    <xf numFmtId="49" fontId="31" fillId="0" borderId="11" xfId="0" applyNumberFormat="1" applyFont="1" applyBorder="1" applyAlignment="1">
      <alignment horizontal="center" vertical="center"/>
    </xf>
    <xf numFmtId="0" fontId="23" fillId="36" borderId="18"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2" fillId="0" borderId="0" xfId="0" applyFont="1" applyAlignment="1">
      <alignment horizontal="center" vertical="center"/>
    </xf>
    <xf numFmtId="0" fontId="22" fillId="0" borderId="11" xfId="0" applyFont="1" applyBorder="1" applyAlignment="1">
      <alignment horizontal="center" vertical="center"/>
    </xf>
    <xf numFmtId="49" fontId="22" fillId="0" borderId="11" xfId="0" applyNumberFormat="1" applyFont="1" applyBorder="1" applyAlignment="1">
      <alignment horizontal="center" vertical="center"/>
    </xf>
    <xf numFmtId="0" fontId="23" fillId="36" borderId="15" xfId="0" applyFont="1" applyFill="1" applyBorder="1" applyAlignment="1">
      <alignment horizontal="center" vertical="center"/>
    </xf>
    <xf numFmtId="49" fontId="22" fillId="0" borderId="18" xfId="0" applyNumberFormat="1" applyFont="1" applyBorder="1" applyAlignment="1">
      <alignment horizontal="center" vertical="center"/>
    </xf>
    <xf numFmtId="49" fontId="22" fillId="0" borderId="0" xfId="0" applyNumberFormat="1" applyFont="1" applyAlignment="1">
      <alignment horizontal="center" vertical="center"/>
    </xf>
    <xf numFmtId="0" fontId="22" fillId="0" borderId="11" xfId="0" applyFont="1" applyBorder="1" applyAlignment="1">
      <alignment horizontal="right" vertical="center"/>
    </xf>
    <xf numFmtId="0" fontId="22" fillId="0" borderId="11" xfId="0" applyFont="1" applyBorder="1" applyAlignment="1">
      <alignment horizontal="left" vertical="center"/>
    </xf>
    <xf numFmtId="0" fontId="17" fillId="0" borderId="0" xfId="0" applyFont="1" applyAlignment="1">
      <alignment horizontal="center" vertical="center"/>
    </xf>
    <xf numFmtId="0" fontId="25" fillId="35" borderId="0" xfId="0" applyFont="1" applyFill="1" applyAlignment="1">
      <alignment horizontal="center" vertical="center"/>
    </xf>
    <xf numFmtId="49" fontId="5" fillId="37" borderId="0" xfId="0" applyNumberFormat="1" applyFont="1" applyFill="1" applyAlignment="1">
      <alignment horizontal="center" vertical="center"/>
    </xf>
    <xf numFmtId="0" fontId="32" fillId="37" borderId="11" xfId="0" applyFont="1" applyFill="1" applyBorder="1" applyAlignment="1">
      <alignment horizontal="center" vertical="center"/>
    </xf>
    <xf numFmtId="49" fontId="32" fillId="37" borderId="0" xfId="0" applyNumberFormat="1" applyFont="1" applyFill="1" applyAlignment="1">
      <alignment horizontal="center" vertical="center"/>
    </xf>
    <xf numFmtId="49" fontId="32" fillId="37" borderId="0" xfId="0" applyNumberFormat="1" applyFont="1" applyFill="1" applyAlignment="1">
      <alignment vertical="center"/>
    </xf>
    <xf numFmtId="0" fontId="13" fillId="35" borderId="0" xfId="0" applyFont="1" applyFill="1" applyBorder="1" applyAlignment="1">
      <alignment vertical="center"/>
    </xf>
    <xf numFmtId="0" fontId="13" fillId="0" borderId="19" xfId="0" applyFont="1" applyBorder="1" applyAlignment="1">
      <alignment vertical="center"/>
    </xf>
    <xf numFmtId="0" fontId="13" fillId="35" borderId="11" xfId="0" applyFont="1" applyFill="1" applyBorder="1" applyAlignment="1">
      <alignment vertical="center"/>
    </xf>
    <xf numFmtId="0" fontId="13" fillId="0" borderId="18" xfId="0" applyFont="1" applyBorder="1" applyAlignment="1">
      <alignment vertical="center"/>
    </xf>
    <xf numFmtId="14" fontId="13" fillId="0" borderId="10" xfId="0" applyNumberFormat="1" applyFont="1" applyBorder="1" applyAlignment="1">
      <alignment horizontal="left" vertical="center"/>
    </xf>
    <xf numFmtId="0" fontId="13" fillId="35" borderId="27" xfId="0" applyFont="1" applyFill="1" applyBorder="1" applyAlignment="1">
      <alignment vertical="center"/>
    </xf>
    <xf numFmtId="0" fontId="13" fillId="0" borderId="15"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fORmuLA%20LOKOMO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 LOKOMOT"/>
    </sheetNames>
    <definedNames>
      <definedName name="Jun_Hide_CU"/>
      <definedName name="Jun_Show_CU"/>
    </definedNames>
    <sheetDataSet>
      <sheetData sheetId="0">
        <row r="6">
          <cell r="A6" t="str">
            <v>OP BEOGRADA</v>
          </cell>
        </row>
        <row r="8">
          <cell r="A8" t="str">
            <v>Teniski savez Srbije</v>
          </cell>
        </row>
        <row r="10">
          <cell r="A10" t="str">
            <v>11.11.2017.</v>
          </cell>
          <cell r="C10" t="str">
            <v>Beograd, Tk Lokomotiva</v>
          </cell>
          <cell r="D10" t="str">
            <v>II</v>
          </cell>
          <cell r="E10" t="str">
            <v>Mihailo Ugrcic</v>
          </cell>
        </row>
        <row r="12">
          <cell r="A12" t="str">
            <v>12 M</v>
          </cell>
        </row>
      </sheetData>
      <sheetData sheetId="4">
        <row r="6">
          <cell r="R6" t="str">
            <v>POZICIJA NOSIOCA</v>
          </cell>
        </row>
        <row r="7">
          <cell r="A7">
            <v>1</v>
          </cell>
          <cell r="B7" t="str">
            <v>ĆERTIĆ</v>
          </cell>
          <cell r="C7" t="str">
            <v>PETAR</v>
          </cell>
          <cell r="D7" t="str">
            <v>HAR</v>
          </cell>
          <cell r="E7" t="str">
            <v>10.06.2005</v>
          </cell>
          <cell r="F7">
            <v>0</v>
          </cell>
          <cell r="G7">
            <v>0</v>
          </cell>
          <cell r="H7">
            <v>12</v>
          </cell>
          <cell r="I7">
            <v>0</v>
          </cell>
          <cell r="J7">
            <v>0</v>
          </cell>
          <cell r="K7">
            <v>0</v>
          </cell>
          <cell r="L7">
            <v>0</v>
          </cell>
          <cell r="M7">
            <v>0</v>
          </cell>
          <cell r="N7">
            <v>0</v>
          </cell>
          <cell r="O7" t="str">
            <v>DA</v>
          </cell>
          <cell r="P7">
            <v>0</v>
          </cell>
        </row>
        <row r="8">
          <cell r="A8">
            <v>2</v>
          </cell>
          <cell r="B8" t="str">
            <v>ŽIVKOVIĆ</v>
          </cell>
          <cell r="C8" t="str">
            <v>SERGEJ</v>
          </cell>
          <cell r="D8" t="str">
            <v>REK</v>
          </cell>
          <cell r="E8" t="str">
            <v>16.10.2006</v>
          </cell>
          <cell r="F8">
            <v>0</v>
          </cell>
          <cell r="G8">
            <v>0</v>
          </cell>
          <cell r="H8">
            <v>28</v>
          </cell>
          <cell r="I8">
            <v>0</v>
          </cell>
          <cell r="J8">
            <v>0</v>
          </cell>
          <cell r="K8">
            <v>0</v>
          </cell>
          <cell r="L8">
            <v>0</v>
          </cell>
          <cell r="M8">
            <v>0</v>
          </cell>
          <cell r="N8">
            <v>0</v>
          </cell>
          <cell r="O8" t="str">
            <v>DA</v>
          </cell>
          <cell r="P8">
            <v>0</v>
          </cell>
        </row>
        <row r="9">
          <cell r="A9">
            <v>3</v>
          </cell>
          <cell r="B9" t="str">
            <v>JOVIĆ</v>
          </cell>
          <cell r="C9" t="str">
            <v>NIKOLA</v>
          </cell>
          <cell r="D9" t="str">
            <v>TAŽ</v>
          </cell>
          <cell r="E9" t="str">
            <v>22.12.2006</v>
          </cell>
          <cell r="F9">
            <v>0</v>
          </cell>
          <cell r="G9">
            <v>0</v>
          </cell>
          <cell r="H9">
            <v>29</v>
          </cell>
          <cell r="I9">
            <v>0</v>
          </cell>
          <cell r="J9">
            <v>0</v>
          </cell>
          <cell r="K9">
            <v>0</v>
          </cell>
          <cell r="L9">
            <v>0</v>
          </cell>
          <cell r="M9">
            <v>0</v>
          </cell>
          <cell r="N9">
            <v>0</v>
          </cell>
          <cell r="O9" t="str">
            <v>DA</v>
          </cell>
          <cell r="P9">
            <v>0</v>
          </cell>
        </row>
        <row r="10">
          <cell r="A10">
            <v>4</v>
          </cell>
          <cell r="B10" t="str">
            <v>LULIĆ</v>
          </cell>
          <cell r="C10" t="str">
            <v>NIKOLA</v>
          </cell>
          <cell r="D10" t="str">
            <v>REK</v>
          </cell>
          <cell r="E10" t="str">
            <v>02.10.2006</v>
          </cell>
          <cell r="F10">
            <v>0</v>
          </cell>
          <cell r="G10">
            <v>0</v>
          </cell>
          <cell r="H10">
            <v>33</v>
          </cell>
          <cell r="I10">
            <v>0</v>
          </cell>
          <cell r="J10">
            <v>0</v>
          </cell>
          <cell r="K10">
            <v>0</v>
          </cell>
          <cell r="L10">
            <v>0</v>
          </cell>
          <cell r="M10">
            <v>0</v>
          </cell>
          <cell r="N10">
            <v>0</v>
          </cell>
          <cell r="O10" t="str">
            <v>DA</v>
          </cell>
          <cell r="P10">
            <v>0</v>
          </cell>
        </row>
        <row r="11">
          <cell r="A11">
            <v>5</v>
          </cell>
          <cell r="B11" t="str">
            <v>STOKANOVIĆ</v>
          </cell>
          <cell r="C11" t="str">
            <v>NEMANJA</v>
          </cell>
          <cell r="D11" t="str">
            <v>CZ</v>
          </cell>
          <cell r="E11" t="str">
            <v>15.01.2005</v>
          </cell>
          <cell r="F11">
            <v>0</v>
          </cell>
          <cell r="G11">
            <v>0</v>
          </cell>
          <cell r="H11">
            <v>34</v>
          </cell>
          <cell r="I11">
            <v>0</v>
          </cell>
          <cell r="J11">
            <v>0</v>
          </cell>
          <cell r="K11">
            <v>0</v>
          </cell>
          <cell r="L11">
            <v>0</v>
          </cell>
          <cell r="M11">
            <v>0</v>
          </cell>
          <cell r="N11">
            <v>0</v>
          </cell>
          <cell r="O11" t="str">
            <v>DA</v>
          </cell>
          <cell r="P11">
            <v>0</v>
          </cell>
        </row>
        <row r="12">
          <cell r="A12">
            <v>6</v>
          </cell>
          <cell r="B12" t="str">
            <v>HUĐEC</v>
          </cell>
          <cell r="C12" t="str">
            <v>ALEKSANDAR</v>
          </cell>
          <cell r="D12" t="str">
            <v>SBG</v>
          </cell>
          <cell r="E12" t="str">
            <v>05.07.2005</v>
          </cell>
          <cell r="F12">
            <v>0</v>
          </cell>
          <cell r="G12">
            <v>0</v>
          </cell>
          <cell r="H12">
            <v>38</v>
          </cell>
          <cell r="I12">
            <v>0</v>
          </cell>
          <cell r="J12">
            <v>0</v>
          </cell>
          <cell r="K12">
            <v>0</v>
          </cell>
          <cell r="L12">
            <v>0</v>
          </cell>
          <cell r="M12">
            <v>0</v>
          </cell>
          <cell r="N12">
            <v>0</v>
          </cell>
          <cell r="O12" t="str">
            <v>DA</v>
          </cell>
          <cell r="P12">
            <v>0</v>
          </cell>
        </row>
        <row r="13">
          <cell r="A13">
            <v>7</v>
          </cell>
          <cell r="B13" t="str">
            <v>ČOPIĆ</v>
          </cell>
          <cell r="C13" t="str">
            <v>PAVLE</v>
          </cell>
          <cell r="D13" t="str">
            <v>SLO</v>
          </cell>
          <cell r="E13" t="str">
            <v>16.06.2007</v>
          </cell>
          <cell r="F13">
            <v>0</v>
          </cell>
          <cell r="G13">
            <v>0</v>
          </cell>
          <cell r="H13">
            <v>40</v>
          </cell>
          <cell r="I13">
            <v>0</v>
          </cell>
          <cell r="J13">
            <v>0</v>
          </cell>
          <cell r="K13">
            <v>0</v>
          </cell>
          <cell r="L13">
            <v>0</v>
          </cell>
          <cell r="M13">
            <v>0</v>
          </cell>
          <cell r="N13">
            <v>0</v>
          </cell>
          <cell r="O13" t="str">
            <v>DA</v>
          </cell>
          <cell r="P13">
            <v>0</v>
          </cell>
        </row>
        <row r="14">
          <cell r="A14">
            <v>8</v>
          </cell>
          <cell r="B14" t="str">
            <v>STOJKOVIĆ</v>
          </cell>
          <cell r="C14" t="str">
            <v>DAMJAN</v>
          </cell>
          <cell r="D14" t="str">
            <v>DIN</v>
          </cell>
          <cell r="E14" t="str">
            <v>01.11.2006</v>
          </cell>
          <cell r="F14">
            <v>0</v>
          </cell>
          <cell r="G14">
            <v>0</v>
          </cell>
          <cell r="H14">
            <v>43</v>
          </cell>
          <cell r="I14">
            <v>0</v>
          </cell>
          <cell r="J14">
            <v>0</v>
          </cell>
          <cell r="K14">
            <v>0</v>
          </cell>
          <cell r="L14">
            <v>0</v>
          </cell>
          <cell r="M14">
            <v>0</v>
          </cell>
          <cell r="N14">
            <v>0</v>
          </cell>
          <cell r="O14" t="str">
            <v>DA</v>
          </cell>
          <cell r="P14">
            <v>0</v>
          </cell>
        </row>
        <row r="15">
          <cell r="A15">
            <v>9</v>
          </cell>
          <cell r="B15" t="str">
            <v>ČOPIĆ</v>
          </cell>
          <cell r="C15" t="str">
            <v>ANDRIJA</v>
          </cell>
          <cell r="D15" t="str">
            <v>SLO</v>
          </cell>
          <cell r="E15" t="str">
            <v>26.02.2006</v>
          </cell>
          <cell r="F15">
            <v>0</v>
          </cell>
          <cell r="G15">
            <v>0</v>
          </cell>
          <cell r="H15">
            <v>44</v>
          </cell>
          <cell r="I15">
            <v>0</v>
          </cell>
          <cell r="J15">
            <v>0</v>
          </cell>
          <cell r="K15">
            <v>0</v>
          </cell>
          <cell r="L15">
            <v>0</v>
          </cell>
          <cell r="M15">
            <v>0</v>
          </cell>
          <cell r="N15">
            <v>0</v>
          </cell>
          <cell r="O15" t="str">
            <v>DA</v>
          </cell>
          <cell r="P15">
            <v>0</v>
          </cell>
        </row>
        <row r="16">
          <cell r="A16">
            <v>10</v>
          </cell>
          <cell r="B16" t="str">
            <v>ARSIĆ</v>
          </cell>
          <cell r="C16" t="str">
            <v>NIKOLA</v>
          </cell>
          <cell r="D16" t="str">
            <v>DJU</v>
          </cell>
          <cell r="E16" t="str">
            <v>30.08.2005</v>
          </cell>
          <cell r="F16">
            <v>0</v>
          </cell>
          <cell r="G16">
            <v>0</v>
          </cell>
          <cell r="H16">
            <v>46</v>
          </cell>
          <cell r="I16">
            <v>0</v>
          </cell>
          <cell r="J16">
            <v>0</v>
          </cell>
          <cell r="K16">
            <v>0</v>
          </cell>
          <cell r="L16">
            <v>0</v>
          </cell>
          <cell r="M16">
            <v>0</v>
          </cell>
          <cell r="N16">
            <v>0</v>
          </cell>
          <cell r="O16" t="str">
            <v>DA</v>
          </cell>
          <cell r="P16">
            <v>0</v>
          </cell>
        </row>
        <row r="17">
          <cell r="A17">
            <v>11</v>
          </cell>
          <cell r="B17" t="str">
            <v>JAGROVIĆ</v>
          </cell>
          <cell r="C17" t="str">
            <v>OGNJEN</v>
          </cell>
          <cell r="D17" t="str">
            <v>TIP</v>
          </cell>
          <cell r="E17" t="str">
            <v>21.02.2007</v>
          </cell>
          <cell r="F17">
            <v>0</v>
          </cell>
          <cell r="G17">
            <v>0</v>
          </cell>
          <cell r="H17">
            <v>49</v>
          </cell>
          <cell r="I17">
            <v>0</v>
          </cell>
          <cell r="J17">
            <v>0</v>
          </cell>
          <cell r="K17">
            <v>0</v>
          </cell>
          <cell r="L17">
            <v>0</v>
          </cell>
          <cell r="M17">
            <v>0</v>
          </cell>
          <cell r="N17">
            <v>0</v>
          </cell>
          <cell r="O17" t="str">
            <v>DA</v>
          </cell>
          <cell r="P17">
            <v>0</v>
          </cell>
        </row>
        <row r="18">
          <cell r="A18">
            <v>12</v>
          </cell>
          <cell r="B18" t="str">
            <v>KRUŠČIĆ</v>
          </cell>
          <cell r="C18" t="str">
            <v>VUK</v>
          </cell>
          <cell r="D18" t="str">
            <v>REK</v>
          </cell>
          <cell r="E18" t="str">
            <v>14.02.2007</v>
          </cell>
          <cell r="F18">
            <v>0</v>
          </cell>
          <cell r="G18">
            <v>0</v>
          </cell>
          <cell r="H18">
            <v>50</v>
          </cell>
          <cell r="I18">
            <v>0</v>
          </cell>
          <cell r="J18">
            <v>0</v>
          </cell>
          <cell r="K18">
            <v>0</v>
          </cell>
          <cell r="L18">
            <v>0</v>
          </cell>
          <cell r="M18">
            <v>0</v>
          </cell>
          <cell r="N18">
            <v>0</v>
          </cell>
          <cell r="O18" t="str">
            <v>DA</v>
          </cell>
          <cell r="P18">
            <v>0</v>
          </cell>
        </row>
        <row r="19">
          <cell r="A19">
            <v>13</v>
          </cell>
          <cell r="B19" t="str">
            <v>STOKANOVIĆ</v>
          </cell>
          <cell r="C19" t="str">
            <v>NOVAK</v>
          </cell>
          <cell r="D19" t="str">
            <v>CZ</v>
          </cell>
          <cell r="E19" t="str">
            <v>15.01.2005</v>
          </cell>
          <cell r="F19">
            <v>0</v>
          </cell>
          <cell r="G19">
            <v>0</v>
          </cell>
          <cell r="H19">
            <v>51</v>
          </cell>
          <cell r="I19">
            <v>0</v>
          </cell>
          <cell r="J19">
            <v>0</v>
          </cell>
          <cell r="K19">
            <v>0</v>
          </cell>
          <cell r="L19">
            <v>0</v>
          </cell>
          <cell r="M19">
            <v>0</v>
          </cell>
          <cell r="N19">
            <v>0</v>
          </cell>
          <cell r="O19" t="str">
            <v>DA</v>
          </cell>
          <cell r="P19">
            <v>0</v>
          </cell>
        </row>
        <row r="20">
          <cell r="A20">
            <v>14</v>
          </cell>
          <cell r="B20" t="str">
            <v>RISTIĆ</v>
          </cell>
          <cell r="C20" t="str">
            <v>STRAHINJA</v>
          </cell>
          <cell r="D20" t="str">
            <v>NEB</v>
          </cell>
          <cell r="E20" t="str">
            <v>17.01.2006</v>
          </cell>
          <cell r="F20">
            <v>0</v>
          </cell>
          <cell r="G20">
            <v>0</v>
          </cell>
          <cell r="H20">
            <v>55</v>
          </cell>
          <cell r="I20">
            <v>0</v>
          </cell>
          <cell r="J20">
            <v>0</v>
          </cell>
          <cell r="K20">
            <v>0</v>
          </cell>
          <cell r="L20">
            <v>0</v>
          </cell>
          <cell r="M20">
            <v>0</v>
          </cell>
          <cell r="N20">
            <v>0</v>
          </cell>
          <cell r="O20" t="str">
            <v>DA</v>
          </cell>
          <cell r="P20">
            <v>0</v>
          </cell>
        </row>
        <row r="21">
          <cell r="A21">
            <v>15</v>
          </cell>
          <cell r="B21" t="str">
            <v>MILIĆ</v>
          </cell>
          <cell r="C21" t="str">
            <v>OGNJEN</v>
          </cell>
          <cell r="D21" t="str">
            <v>PUM</v>
          </cell>
          <cell r="E21" t="str">
            <v>22.06.2007</v>
          </cell>
          <cell r="F21">
            <v>0</v>
          </cell>
          <cell r="G21">
            <v>0</v>
          </cell>
          <cell r="H21">
            <v>57</v>
          </cell>
          <cell r="I21">
            <v>0</v>
          </cell>
          <cell r="J21">
            <v>0</v>
          </cell>
          <cell r="K21">
            <v>0</v>
          </cell>
          <cell r="L21">
            <v>0</v>
          </cell>
          <cell r="M21">
            <v>0</v>
          </cell>
          <cell r="N21">
            <v>0</v>
          </cell>
          <cell r="O21" t="str">
            <v>DA</v>
          </cell>
          <cell r="P21">
            <v>0</v>
          </cell>
        </row>
        <row r="22">
          <cell r="A22">
            <v>16</v>
          </cell>
          <cell r="B22" t="str">
            <v>STABLOVIĆ</v>
          </cell>
          <cell r="C22" t="str">
            <v>IGOR</v>
          </cell>
          <cell r="D22" t="str">
            <v>CLA</v>
          </cell>
          <cell r="E22" t="str">
            <v>11.04.2006</v>
          </cell>
          <cell r="F22">
            <v>0</v>
          </cell>
          <cell r="G22">
            <v>0</v>
          </cell>
          <cell r="H22">
            <v>60</v>
          </cell>
          <cell r="I22">
            <v>0</v>
          </cell>
          <cell r="J22">
            <v>0</v>
          </cell>
          <cell r="K22">
            <v>0</v>
          </cell>
          <cell r="L22">
            <v>0</v>
          </cell>
          <cell r="M22">
            <v>0</v>
          </cell>
          <cell r="N22">
            <v>0</v>
          </cell>
          <cell r="O22" t="str">
            <v>DA</v>
          </cell>
          <cell r="P22">
            <v>0</v>
          </cell>
        </row>
        <row r="23">
          <cell r="A23">
            <v>17</v>
          </cell>
          <cell r="B23" t="str">
            <v>ALEKSIĆ</v>
          </cell>
          <cell r="C23" t="str">
            <v>MARKO</v>
          </cell>
          <cell r="D23" t="str">
            <v>MAT</v>
          </cell>
          <cell r="E23" t="str">
            <v>10.08.2005</v>
          </cell>
          <cell r="F23">
            <v>0</v>
          </cell>
          <cell r="G23">
            <v>0</v>
          </cell>
          <cell r="H23">
            <v>61</v>
          </cell>
          <cell r="I23">
            <v>0</v>
          </cell>
          <cell r="J23">
            <v>0</v>
          </cell>
          <cell r="K23">
            <v>0</v>
          </cell>
          <cell r="L23">
            <v>0</v>
          </cell>
          <cell r="M23">
            <v>0</v>
          </cell>
          <cell r="N23">
            <v>0</v>
          </cell>
          <cell r="O23" t="str">
            <v>DA</v>
          </cell>
          <cell r="P23">
            <v>0</v>
          </cell>
        </row>
        <row r="24">
          <cell r="A24">
            <v>18</v>
          </cell>
          <cell r="B24" t="str">
            <v>ĐOKIĆ</v>
          </cell>
          <cell r="C24" t="str">
            <v>MATEJ</v>
          </cell>
          <cell r="D24" t="str">
            <v>SOL</v>
          </cell>
          <cell r="E24" t="str">
            <v>17.06.2006</v>
          </cell>
          <cell r="F24">
            <v>0</v>
          </cell>
          <cell r="G24">
            <v>0</v>
          </cell>
          <cell r="H24">
            <v>62</v>
          </cell>
          <cell r="I24">
            <v>0</v>
          </cell>
          <cell r="J24">
            <v>0</v>
          </cell>
          <cell r="K24">
            <v>0</v>
          </cell>
          <cell r="L24">
            <v>0</v>
          </cell>
          <cell r="M24">
            <v>0</v>
          </cell>
          <cell r="N24">
            <v>0</v>
          </cell>
          <cell r="O24" t="str">
            <v>DA</v>
          </cell>
          <cell r="P24">
            <v>0</v>
          </cell>
        </row>
        <row r="25">
          <cell r="A25">
            <v>19</v>
          </cell>
          <cell r="B25" t="str">
            <v>MILANOVIĆ</v>
          </cell>
          <cell r="C25" t="str">
            <v>NIKOLA</v>
          </cell>
          <cell r="D25" t="str">
            <v>REK</v>
          </cell>
          <cell r="E25" t="str">
            <v>24.02.2005</v>
          </cell>
          <cell r="F25">
            <v>0</v>
          </cell>
          <cell r="G25">
            <v>0</v>
          </cell>
          <cell r="H25">
            <v>63</v>
          </cell>
          <cell r="I25">
            <v>0</v>
          </cell>
          <cell r="J25">
            <v>0</v>
          </cell>
          <cell r="K25">
            <v>0</v>
          </cell>
          <cell r="L25">
            <v>0</v>
          </cell>
          <cell r="M25">
            <v>0</v>
          </cell>
          <cell r="N25">
            <v>0</v>
          </cell>
          <cell r="O25" t="str">
            <v>DA</v>
          </cell>
          <cell r="P25">
            <v>0</v>
          </cell>
        </row>
        <row r="26">
          <cell r="A26">
            <v>20</v>
          </cell>
          <cell r="B26" t="str">
            <v>BIRČANIN</v>
          </cell>
          <cell r="C26" t="str">
            <v>LEON</v>
          </cell>
          <cell r="D26" t="str">
            <v>TRK</v>
          </cell>
          <cell r="E26" t="str">
            <v>16.06.2005</v>
          </cell>
          <cell r="F26">
            <v>0</v>
          </cell>
          <cell r="G26">
            <v>0</v>
          </cell>
          <cell r="H26">
            <v>65</v>
          </cell>
          <cell r="I26">
            <v>0</v>
          </cell>
          <cell r="J26">
            <v>0</v>
          </cell>
          <cell r="K26">
            <v>0</v>
          </cell>
          <cell r="L26">
            <v>0</v>
          </cell>
          <cell r="M26">
            <v>0</v>
          </cell>
          <cell r="N26">
            <v>0</v>
          </cell>
          <cell r="O26" t="str">
            <v>DA</v>
          </cell>
          <cell r="P26">
            <v>0</v>
          </cell>
        </row>
        <row r="27">
          <cell r="A27">
            <v>21</v>
          </cell>
          <cell r="B27" t="str">
            <v>VULETIĆ</v>
          </cell>
          <cell r="C27" t="str">
            <v>NEMANJA</v>
          </cell>
          <cell r="D27" t="str">
            <v>DRI</v>
          </cell>
          <cell r="E27" t="str">
            <v>09.12.2005</v>
          </cell>
          <cell r="F27">
            <v>0</v>
          </cell>
          <cell r="G27">
            <v>0</v>
          </cell>
          <cell r="H27">
            <v>66</v>
          </cell>
          <cell r="I27">
            <v>0</v>
          </cell>
          <cell r="J27">
            <v>0</v>
          </cell>
          <cell r="K27">
            <v>0</v>
          </cell>
          <cell r="L27">
            <v>0</v>
          </cell>
          <cell r="M27">
            <v>0</v>
          </cell>
          <cell r="N27">
            <v>0</v>
          </cell>
          <cell r="O27" t="str">
            <v>DA</v>
          </cell>
          <cell r="P27">
            <v>0</v>
          </cell>
        </row>
        <row r="28">
          <cell r="A28">
            <v>22</v>
          </cell>
          <cell r="B28" t="str">
            <v>KOCANOVIĆ</v>
          </cell>
          <cell r="C28" t="str">
            <v>OLIVER</v>
          </cell>
          <cell r="D28" t="str">
            <v>REK</v>
          </cell>
          <cell r="E28" t="str">
            <v>05.09.2006</v>
          </cell>
          <cell r="F28">
            <v>0</v>
          </cell>
          <cell r="G28">
            <v>0</v>
          </cell>
          <cell r="H28">
            <v>68</v>
          </cell>
          <cell r="I28">
            <v>0</v>
          </cell>
          <cell r="J28">
            <v>0</v>
          </cell>
          <cell r="K28">
            <v>0</v>
          </cell>
          <cell r="L28">
            <v>0</v>
          </cell>
          <cell r="M28">
            <v>0</v>
          </cell>
          <cell r="N28">
            <v>0</v>
          </cell>
          <cell r="O28" t="str">
            <v>DA</v>
          </cell>
          <cell r="P28">
            <v>0</v>
          </cell>
        </row>
        <row r="29">
          <cell r="A29">
            <v>23</v>
          </cell>
          <cell r="B29" t="str">
            <v>JEVTIĆ</v>
          </cell>
          <cell r="C29" t="str">
            <v>JOVAN</v>
          </cell>
          <cell r="D29" t="str">
            <v>ADV</v>
          </cell>
          <cell r="E29" t="str">
            <v>07.06.2007</v>
          </cell>
          <cell r="F29">
            <v>0</v>
          </cell>
          <cell r="G29">
            <v>0</v>
          </cell>
          <cell r="H29">
            <v>69</v>
          </cell>
          <cell r="I29">
            <v>0</v>
          </cell>
          <cell r="J29">
            <v>0</v>
          </cell>
          <cell r="K29">
            <v>0</v>
          </cell>
          <cell r="L29">
            <v>0</v>
          </cell>
          <cell r="M29">
            <v>0</v>
          </cell>
          <cell r="N29">
            <v>0</v>
          </cell>
          <cell r="O29" t="str">
            <v>DA</v>
          </cell>
          <cell r="P29">
            <v>0</v>
          </cell>
        </row>
        <row r="30">
          <cell r="A30">
            <v>24</v>
          </cell>
          <cell r="B30" t="str">
            <v>PAVLOVIĆ</v>
          </cell>
          <cell r="C30" t="str">
            <v>ALEKSA</v>
          </cell>
          <cell r="D30" t="str">
            <v>GAZ</v>
          </cell>
          <cell r="E30" t="str">
            <v>13.06.2005</v>
          </cell>
          <cell r="F30">
            <v>0</v>
          </cell>
          <cell r="G30">
            <v>0</v>
          </cell>
          <cell r="H30">
            <v>72</v>
          </cell>
          <cell r="I30">
            <v>0</v>
          </cell>
          <cell r="J30">
            <v>0</v>
          </cell>
          <cell r="K30">
            <v>0</v>
          </cell>
          <cell r="L30">
            <v>0</v>
          </cell>
          <cell r="M30">
            <v>0</v>
          </cell>
          <cell r="N30">
            <v>0</v>
          </cell>
          <cell r="O30" t="str">
            <v>DA</v>
          </cell>
          <cell r="P30">
            <v>0</v>
          </cell>
        </row>
        <row r="31">
          <cell r="A31">
            <v>25</v>
          </cell>
          <cell r="B31" t="str">
            <v>POPOVIĆ</v>
          </cell>
          <cell r="C31" t="str">
            <v>MARKO</v>
          </cell>
          <cell r="D31" t="str">
            <v>CLA</v>
          </cell>
          <cell r="E31" t="str">
            <v>31.03.2005</v>
          </cell>
          <cell r="F31">
            <v>0</v>
          </cell>
          <cell r="G31">
            <v>0</v>
          </cell>
          <cell r="H31">
            <v>84</v>
          </cell>
          <cell r="I31">
            <v>0</v>
          </cell>
          <cell r="J31">
            <v>0</v>
          </cell>
          <cell r="K31">
            <v>0</v>
          </cell>
          <cell r="L31">
            <v>0</v>
          </cell>
          <cell r="M31">
            <v>0</v>
          </cell>
          <cell r="N31">
            <v>0</v>
          </cell>
          <cell r="O31" t="str">
            <v>DA</v>
          </cell>
          <cell r="P31">
            <v>0</v>
          </cell>
        </row>
        <row r="32">
          <cell r="A32">
            <v>26</v>
          </cell>
          <cell r="B32" t="str">
            <v>ARSIĆ</v>
          </cell>
          <cell r="C32" t="str">
            <v>IGOR</v>
          </cell>
          <cell r="D32" t="str">
            <v>GAZ</v>
          </cell>
          <cell r="E32" t="str">
            <v>23.03.2006</v>
          </cell>
          <cell r="F32">
            <v>0</v>
          </cell>
          <cell r="G32">
            <v>0</v>
          </cell>
          <cell r="H32">
            <v>85</v>
          </cell>
          <cell r="I32">
            <v>0</v>
          </cell>
          <cell r="J32">
            <v>0</v>
          </cell>
          <cell r="K32">
            <v>0</v>
          </cell>
          <cell r="L32">
            <v>0</v>
          </cell>
          <cell r="M32">
            <v>0</v>
          </cell>
          <cell r="N32">
            <v>0</v>
          </cell>
          <cell r="O32" t="str">
            <v>DA</v>
          </cell>
          <cell r="P32">
            <v>0</v>
          </cell>
        </row>
        <row r="33">
          <cell r="A33">
            <v>27</v>
          </cell>
          <cell r="B33" t="str">
            <v>MARKOV</v>
          </cell>
          <cell r="C33" t="str">
            <v>DAVID</v>
          </cell>
          <cell r="D33" t="str">
            <v>TSZ</v>
          </cell>
          <cell r="E33" t="str">
            <v>13.05.2006</v>
          </cell>
          <cell r="F33">
            <v>0</v>
          </cell>
          <cell r="G33">
            <v>0</v>
          </cell>
          <cell r="H33">
            <v>90</v>
          </cell>
          <cell r="I33">
            <v>0</v>
          </cell>
          <cell r="J33">
            <v>0</v>
          </cell>
          <cell r="K33">
            <v>0</v>
          </cell>
          <cell r="L33">
            <v>0</v>
          </cell>
          <cell r="M33">
            <v>0</v>
          </cell>
          <cell r="N33">
            <v>0</v>
          </cell>
          <cell r="O33" t="str">
            <v>DA</v>
          </cell>
          <cell r="P33">
            <v>0</v>
          </cell>
        </row>
        <row r="34">
          <cell r="A34">
            <v>28</v>
          </cell>
          <cell r="B34" t="str">
            <v>KNEŽEVIĆ</v>
          </cell>
          <cell r="C34" t="str">
            <v>ALEKSANDAR</v>
          </cell>
          <cell r="D34" t="str">
            <v>CZ</v>
          </cell>
          <cell r="E34" t="str">
            <v>05.01.2007</v>
          </cell>
          <cell r="F34">
            <v>0</v>
          </cell>
          <cell r="G34">
            <v>0</v>
          </cell>
          <cell r="H34">
            <v>106</v>
          </cell>
          <cell r="I34">
            <v>0</v>
          </cell>
          <cell r="J34">
            <v>0</v>
          </cell>
          <cell r="K34">
            <v>0</v>
          </cell>
          <cell r="L34">
            <v>0</v>
          </cell>
          <cell r="M34">
            <v>0</v>
          </cell>
          <cell r="N34">
            <v>0</v>
          </cell>
          <cell r="O34" t="str">
            <v>DA</v>
          </cell>
          <cell r="P34">
            <v>0</v>
          </cell>
        </row>
        <row r="35">
          <cell r="A35">
            <v>29</v>
          </cell>
          <cell r="B35" t="str">
            <v>PETROVIĆ</v>
          </cell>
          <cell r="C35" t="str">
            <v>ANDREJ</v>
          </cell>
          <cell r="D35" t="str">
            <v>CZ</v>
          </cell>
          <cell r="E35" t="str">
            <v>08.02.2007</v>
          </cell>
          <cell r="F35">
            <v>0</v>
          </cell>
          <cell r="G35">
            <v>0</v>
          </cell>
          <cell r="H35">
            <v>119</v>
          </cell>
          <cell r="I35">
            <v>0</v>
          </cell>
          <cell r="J35">
            <v>0</v>
          </cell>
          <cell r="K35">
            <v>0</v>
          </cell>
          <cell r="L35">
            <v>0</v>
          </cell>
          <cell r="M35">
            <v>0</v>
          </cell>
          <cell r="N35">
            <v>0</v>
          </cell>
          <cell r="O35" t="str">
            <v>DA</v>
          </cell>
          <cell r="P35">
            <v>0</v>
          </cell>
        </row>
        <row r="36">
          <cell r="A36">
            <v>30</v>
          </cell>
          <cell r="B36" t="str">
            <v>SUŠIĆ</v>
          </cell>
          <cell r="C36" t="str">
            <v>NIKOLA</v>
          </cell>
          <cell r="D36" t="str">
            <v>DIN</v>
          </cell>
          <cell r="E36" t="str">
            <v>29.12.2006</v>
          </cell>
          <cell r="F36">
            <v>0</v>
          </cell>
          <cell r="G36">
            <v>0</v>
          </cell>
          <cell r="H36">
            <v>127</v>
          </cell>
          <cell r="I36">
            <v>0</v>
          </cell>
          <cell r="J36">
            <v>0</v>
          </cell>
          <cell r="K36">
            <v>0</v>
          </cell>
          <cell r="L36">
            <v>0</v>
          </cell>
          <cell r="M36">
            <v>0</v>
          </cell>
          <cell r="N36">
            <v>0</v>
          </cell>
          <cell r="O36" t="str">
            <v>DA</v>
          </cell>
          <cell r="P36">
            <v>0</v>
          </cell>
        </row>
        <row r="37">
          <cell r="A37">
            <v>31</v>
          </cell>
          <cell r="B37" t="str">
            <v>PETROVIĆ</v>
          </cell>
          <cell r="C37" t="str">
            <v>NIKOLA</v>
          </cell>
          <cell r="D37" t="str">
            <v>CLA</v>
          </cell>
          <cell r="E37" t="str">
            <v>04.04.2005</v>
          </cell>
          <cell r="F37">
            <v>0</v>
          </cell>
          <cell r="G37">
            <v>0</v>
          </cell>
          <cell r="H37">
            <v>142</v>
          </cell>
          <cell r="I37">
            <v>0</v>
          </cell>
          <cell r="J37">
            <v>0</v>
          </cell>
          <cell r="K37">
            <v>0</v>
          </cell>
          <cell r="L37">
            <v>0</v>
          </cell>
          <cell r="M37">
            <v>0</v>
          </cell>
          <cell r="N37">
            <v>0</v>
          </cell>
          <cell r="O37" t="str">
            <v>DA</v>
          </cell>
          <cell r="P37">
            <v>0</v>
          </cell>
        </row>
        <row r="38">
          <cell r="A38">
            <v>32</v>
          </cell>
          <cell r="B38" t="str">
            <v>VELINOVIĆ</v>
          </cell>
          <cell r="C38" t="str">
            <v>ALEKSA</v>
          </cell>
          <cell r="D38" t="str">
            <v>BAS</v>
          </cell>
          <cell r="E38" t="str">
            <v>28.03.2006</v>
          </cell>
          <cell r="F38">
            <v>0</v>
          </cell>
          <cell r="G38">
            <v>0</v>
          </cell>
          <cell r="H38">
            <v>147</v>
          </cell>
          <cell r="I38">
            <v>0</v>
          </cell>
          <cell r="J38">
            <v>0</v>
          </cell>
          <cell r="K38">
            <v>0</v>
          </cell>
          <cell r="L38">
            <v>0</v>
          </cell>
          <cell r="M38">
            <v>0</v>
          </cell>
          <cell r="N38">
            <v>0</v>
          </cell>
          <cell r="O38" t="str">
            <v>DA</v>
          </cell>
          <cell r="P38">
            <v>0</v>
          </cell>
        </row>
        <row r="39">
          <cell r="A39">
            <v>33</v>
          </cell>
          <cell r="B39" t="str">
            <v>MANOJLOVIĆ</v>
          </cell>
          <cell r="C39" t="str">
            <v>STEFAN</v>
          </cell>
          <cell r="D39" t="str">
            <v>MAS</v>
          </cell>
          <cell r="E39" t="str">
            <v>05.11.2005</v>
          </cell>
          <cell r="F39">
            <v>0</v>
          </cell>
          <cell r="G39">
            <v>0</v>
          </cell>
          <cell r="H39">
            <v>150</v>
          </cell>
          <cell r="I39">
            <v>0</v>
          </cell>
          <cell r="J39">
            <v>0</v>
          </cell>
          <cell r="K39">
            <v>0</v>
          </cell>
          <cell r="L39">
            <v>0</v>
          </cell>
          <cell r="M39">
            <v>0</v>
          </cell>
          <cell r="N39">
            <v>0</v>
          </cell>
          <cell r="O39" t="str">
            <v>DA</v>
          </cell>
          <cell r="P39">
            <v>0</v>
          </cell>
        </row>
        <row r="40">
          <cell r="A40">
            <v>34</v>
          </cell>
          <cell r="B40" t="str">
            <v>RADIVOJEVIĆ</v>
          </cell>
          <cell r="C40" t="str">
            <v>JOVAN</v>
          </cell>
          <cell r="D40" t="str">
            <v>NEB</v>
          </cell>
          <cell r="E40" t="str">
            <v>05.02.2005</v>
          </cell>
          <cell r="F40">
            <v>0</v>
          </cell>
          <cell r="G40">
            <v>0</v>
          </cell>
          <cell r="H40">
            <v>152</v>
          </cell>
          <cell r="I40">
            <v>0</v>
          </cell>
          <cell r="J40">
            <v>0</v>
          </cell>
          <cell r="K40">
            <v>0</v>
          </cell>
          <cell r="L40">
            <v>0</v>
          </cell>
          <cell r="M40">
            <v>0</v>
          </cell>
          <cell r="N40">
            <v>0</v>
          </cell>
          <cell r="O40" t="str">
            <v>DA</v>
          </cell>
          <cell r="P40">
            <v>0</v>
          </cell>
        </row>
        <row r="41">
          <cell r="A41">
            <v>35</v>
          </cell>
          <cell r="B41" t="str">
            <v>NIKIĆ</v>
          </cell>
          <cell r="C41" t="str">
            <v>MIHAILO</v>
          </cell>
          <cell r="D41" t="str">
            <v>SLI</v>
          </cell>
          <cell r="E41" t="str">
            <v>14.08.2007</v>
          </cell>
          <cell r="F41">
            <v>0</v>
          </cell>
          <cell r="G41">
            <v>0</v>
          </cell>
          <cell r="H41">
            <v>154</v>
          </cell>
          <cell r="I41">
            <v>0</v>
          </cell>
          <cell r="J41">
            <v>0</v>
          </cell>
          <cell r="K41">
            <v>0</v>
          </cell>
          <cell r="L41">
            <v>0</v>
          </cell>
          <cell r="M41">
            <v>0</v>
          </cell>
          <cell r="N41">
            <v>0</v>
          </cell>
          <cell r="O41" t="str">
            <v>DA</v>
          </cell>
          <cell r="P41">
            <v>0</v>
          </cell>
        </row>
        <row r="42">
          <cell r="A42">
            <v>36</v>
          </cell>
          <cell r="B42" t="str">
            <v>TODIĆ</v>
          </cell>
          <cell r="C42" t="str">
            <v>RELJA</v>
          </cell>
          <cell r="D42" t="str">
            <v>TPC</v>
          </cell>
          <cell r="E42" t="str">
            <v>18.09.2006</v>
          </cell>
          <cell r="F42">
            <v>0</v>
          </cell>
          <cell r="G42">
            <v>0</v>
          </cell>
          <cell r="H42">
            <v>158</v>
          </cell>
          <cell r="I42">
            <v>0</v>
          </cell>
          <cell r="J42">
            <v>0</v>
          </cell>
          <cell r="K42">
            <v>0</v>
          </cell>
          <cell r="L42">
            <v>0</v>
          </cell>
          <cell r="M42">
            <v>0</v>
          </cell>
          <cell r="N42">
            <v>0</v>
          </cell>
          <cell r="O42" t="str">
            <v>DA</v>
          </cell>
          <cell r="P42">
            <v>0</v>
          </cell>
        </row>
        <row r="43">
          <cell r="A43">
            <v>37</v>
          </cell>
          <cell r="B43" t="str">
            <v>OPARNICA</v>
          </cell>
          <cell r="C43" t="str">
            <v>ALEKSA</v>
          </cell>
          <cell r="D43" t="str">
            <v>REK</v>
          </cell>
          <cell r="E43" t="str">
            <v>29.09.2007</v>
          </cell>
          <cell r="F43">
            <v>0</v>
          </cell>
          <cell r="G43">
            <v>0</v>
          </cell>
          <cell r="H43">
            <v>177</v>
          </cell>
          <cell r="I43">
            <v>0</v>
          </cell>
          <cell r="J43">
            <v>0</v>
          </cell>
          <cell r="K43">
            <v>0</v>
          </cell>
          <cell r="L43">
            <v>0</v>
          </cell>
          <cell r="M43">
            <v>0</v>
          </cell>
          <cell r="N43">
            <v>0</v>
          </cell>
          <cell r="O43" t="str">
            <v>DA</v>
          </cell>
          <cell r="P43">
            <v>0</v>
          </cell>
        </row>
        <row r="44">
          <cell r="A44">
            <v>38</v>
          </cell>
          <cell r="B44" t="str">
            <v>MATOVIĆ</v>
          </cell>
          <cell r="C44" t="str">
            <v>NIKOLA</v>
          </cell>
          <cell r="D44" t="str">
            <v>HAR</v>
          </cell>
          <cell r="E44" t="str">
            <v>16.03.2007</v>
          </cell>
          <cell r="F44">
            <v>0</v>
          </cell>
          <cell r="G44">
            <v>0</v>
          </cell>
          <cell r="H44">
            <v>0</v>
          </cell>
          <cell r="I44">
            <v>0</v>
          </cell>
          <cell r="J44">
            <v>0</v>
          </cell>
          <cell r="K44">
            <v>0</v>
          </cell>
          <cell r="L44">
            <v>0</v>
          </cell>
          <cell r="M44">
            <v>0</v>
          </cell>
          <cell r="N44">
            <v>0</v>
          </cell>
          <cell r="O44" t="str">
            <v>DA</v>
          </cell>
          <cell r="P44">
            <v>0</v>
          </cell>
        </row>
        <row r="45">
          <cell r="A45">
            <v>39</v>
          </cell>
          <cell r="B45" t="str">
            <v>PAVIĆ</v>
          </cell>
          <cell r="C45" t="str">
            <v>FILIP</v>
          </cell>
          <cell r="D45" t="str">
            <v>ZVE</v>
          </cell>
          <cell r="E45" t="str">
            <v>02.08.2006</v>
          </cell>
          <cell r="F45">
            <v>0</v>
          </cell>
          <cell r="G45">
            <v>0</v>
          </cell>
          <cell r="H45">
            <v>0</v>
          </cell>
          <cell r="I45">
            <v>0</v>
          </cell>
          <cell r="J45">
            <v>0</v>
          </cell>
          <cell r="K45">
            <v>0</v>
          </cell>
          <cell r="L45">
            <v>0</v>
          </cell>
          <cell r="M45">
            <v>0</v>
          </cell>
          <cell r="N45">
            <v>0</v>
          </cell>
          <cell r="O45" t="str">
            <v>DA</v>
          </cell>
          <cell r="P45">
            <v>0</v>
          </cell>
        </row>
        <row r="46">
          <cell r="A46">
            <v>40</v>
          </cell>
          <cell r="B46" t="str">
            <v>DIMITRIJEV</v>
          </cell>
          <cell r="C46" t="str">
            <v>ĐORĐE</v>
          </cell>
          <cell r="D46" t="str">
            <v>DIN</v>
          </cell>
          <cell r="E46" t="str">
            <v>21.03.2007</v>
          </cell>
          <cell r="F46">
            <v>0</v>
          </cell>
          <cell r="G46">
            <v>0</v>
          </cell>
          <cell r="H46">
            <v>0</v>
          </cell>
          <cell r="I46">
            <v>0</v>
          </cell>
          <cell r="J46">
            <v>0</v>
          </cell>
          <cell r="K46">
            <v>0</v>
          </cell>
          <cell r="L46">
            <v>0</v>
          </cell>
          <cell r="M46">
            <v>0</v>
          </cell>
          <cell r="N46">
            <v>0</v>
          </cell>
          <cell r="O46" t="str">
            <v>DA</v>
          </cell>
          <cell r="P46">
            <v>0</v>
          </cell>
        </row>
        <row r="47">
          <cell r="A47">
            <v>41</v>
          </cell>
          <cell r="B47" t="str">
            <v>PETRONIJEVIĆ</v>
          </cell>
          <cell r="C47" t="str">
            <v>STEFAN</v>
          </cell>
          <cell r="D47" t="str">
            <v>PUM</v>
          </cell>
          <cell r="E47" t="str">
            <v>22.03.2005</v>
          </cell>
          <cell r="F47">
            <v>0</v>
          </cell>
          <cell r="G47">
            <v>0</v>
          </cell>
          <cell r="H47">
            <v>0</v>
          </cell>
          <cell r="I47">
            <v>0</v>
          </cell>
          <cell r="J47">
            <v>0</v>
          </cell>
          <cell r="K47">
            <v>0</v>
          </cell>
          <cell r="L47">
            <v>0</v>
          </cell>
          <cell r="M47">
            <v>0</v>
          </cell>
          <cell r="N47">
            <v>0</v>
          </cell>
          <cell r="O47" t="str">
            <v>DA</v>
          </cell>
          <cell r="P47">
            <v>0</v>
          </cell>
        </row>
        <row r="48">
          <cell r="A48">
            <v>42</v>
          </cell>
          <cell r="B48" t="str">
            <v>PETRONIJEVIĆ</v>
          </cell>
          <cell r="C48" t="str">
            <v>LUKA</v>
          </cell>
          <cell r="D48" t="str">
            <v>PUM</v>
          </cell>
          <cell r="E48" t="str">
            <v>22.03.2005</v>
          </cell>
          <cell r="F48">
            <v>0</v>
          </cell>
          <cell r="G48">
            <v>0</v>
          </cell>
          <cell r="H48">
            <v>0</v>
          </cell>
          <cell r="I48">
            <v>0</v>
          </cell>
          <cell r="J48">
            <v>0</v>
          </cell>
          <cell r="K48">
            <v>0</v>
          </cell>
          <cell r="L48">
            <v>0</v>
          </cell>
          <cell r="M48">
            <v>0</v>
          </cell>
          <cell r="N48">
            <v>0</v>
          </cell>
          <cell r="O48" t="str">
            <v>DA</v>
          </cell>
          <cell r="P48">
            <v>0</v>
          </cell>
        </row>
        <row r="49">
          <cell r="A49">
            <v>43</v>
          </cell>
          <cell r="B49" t="str">
            <v>PADERIN</v>
          </cell>
          <cell r="C49" t="str">
            <v>ALEXANDER</v>
          </cell>
          <cell r="D49" t="str">
            <v>CLA</v>
          </cell>
          <cell r="E49" t="str">
            <v>12.11.2007</v>
          </cell>
          <cell r="F49">
            <v>0</v>
          </cell>
          <cell r="G49">
            <v>0</v>
          </cell>
          <cell r="H49">
            <v>0</v>
          </cell>
          <cell r="I49">
            <v>0</v>
          </cell>
          <cell r="J49">
            <v>0</v>
          </cell>
          <cell r="K49">
            <v>0</v>
          </cell>
          <cell r="L49">
            <v>0</v>
          </cell>
          <cell r="M49">
            <v>0</v>
          </cell>
          <cell r="N49">
            <v>0</v>
          </cell>
          <cell r="O49" t="str">
            <v>WC</v>
          </cell>
          <cell r="P49">
            <v>0</v>
          </cell>
        </row>
        <row r="50">
          <cell r="A50">
            <v>44</v>
          </cell>
          <cell r="B50" t="str">
            <v>MANOJLOVIĆ</v>
          </cell>
          <cell r="C50" t="str">
            <v>DARKO</v>
          </cell>
          <cell r="D50" t="str">
            <v>AST</v>
          </cell>
          <cell r="E50" t="str">
            <v>19.06.2007</v>
          </cell>
          <cell r="F50">
            <v>0</v>
          </cell>
          <cell r="G50">
            <v>0</v>
          </cell>
          <cell r="H50">
            <v>0</v>
          </cell>
          <cell r="I50">
            <v>0</v>
          </cell>
          <cell r="J50">
            <v>0</v>
          </cell>
          <cell r="K50">
            <v>0</v>
          </cell>
          <cell r="L50">
            <v>0</v>
          </cell>
          <cell r="M50">
            <v>0</v>
          </cell>
          <cell r="N50">
            <v>0</v>
          </cell>
          <cell r="O50" t="str">
            <v>WC</v>
          </cell>
          <cell r="P50">
            <v>0</v>
          </cell>
        </row>
        <row r="51">
          <cell r="A51">
            <v>45</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A52">
            <v>46</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A53">
            <v>47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row>
        <row r="54">
          <cell r="A54">
            <v>48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v>49</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row>
        <row r="56">
          <cell r="A56">
            <v>50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row>
        <row r="57">
          <cell r="A57">
            <v>51</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row>
        <row r="58">
          <cell r="A58">
            <v>52</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row>
        <row r="59">
          <cell r="A59">
            <v>53</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row>
        <row r="60">
          <cell r="A60">
            <v>54</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row>
        <row r="61">
          <cell r="A61">
            <v>55</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A62">
            <v>56</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row>
        <row r="63">
          <cell r="A63">
            <v>57</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A64">
            <v>58</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row>
        <row r="65">
          <cell r="A65">
            <v>59</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A66">
            <v>60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row>
        <row r="67">
          <cell r="A67">
            <v>61</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row>
        <row r="68">
          <cell r="A68">
            <v>62</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A69">
            <v>63</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row>
        <row r="70">
          <cell r="A70">
            <v>64</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V70"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Y34" sqref="Y34"/>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8" t="str">
        <f>'[1]PODEŠAVANJA-NE BRISATI'!$A$10</f>
        <v>11.11.2017.</v>
      </c>
      <c r="B4" s="148"/>
      <c r="C4" s="148"/>
      <c r="D4" s="17"/>
      <c r="E4" s="17"/>
      <c r="F4" s="17" t="str">
        <f>'[1]PODEŠAVANJA-NE BRISATI'!$C$10</f>
        <v>Beograd, Tk Lokomotiva</v>
      </c>
      <c r="G4" s="18"/>
      <c r="H4" s="17"/>
      <c r="I4" s="19"/>
      <c r="J4" s="20" t="str">
        <f>'[1]PODEŠAVANJA-NE BRISATI'!$D$10</f>
        <v>II</v>
      </c>
      <c r="K4" s="19"/>
      <c r="L4" s="21" t="str">
        <f>'[1]PODEŠAVANJA-NE BRISATI'!$A$12</f>
        <v>12 M</v>
      </c>
      <c r="M4" s="19"/>
      <c r="N4" s="17"/>
      <c r="O4" s="19"/>
      <c r="P4" s="17"/>
      <c r="Q4" s="22" t="str">
        <f>'[1]PODEŠAVANJA-NE BRISATI'!$E$10</f>
        <v>Mihailo Ugrcic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GT'!$A$7:$P$38,15))</f>
        <v>DA</v>
      </c>
      <c r="C7" s="37">
        <v>12</v>
      </c>
      <c r="D7" s="38">
        <v>1</v>
      </c>
      <c r="E7" s="39" t="str">
        <f>UPPER(IF($D7="","",VLOOKUP($D7,'[1]PRIPREMA DECACI GT'!$A$7:$P$70,2)))</f>
        <v>ĆERTIĆ</v>
      </c>
      <c r="F7" s="39" t="str">
        <f>IF($D7="","",VLOOKUP($D7,'[1]PRIPREMA DECACI GT'!$A$7:$P$70,3))</f>
        <v>PETAR</v>
      </c>
      <c r="G7" s="39"/>
      <c r="H7" s="39" t="str">
        <f>IF($D7="","",VLOOKUP($D7,'[1]PRIPREMA DECACI GT'!$A$7:$P$70,4))</f>
        <v>HAR</v>
      </c>
      <c r="I7" s="40"/>
      <c r="J7" s="131" t="str">
        <f>UPPER(IF(OR(I8="a",I8="as"),E7,IF(OR(I8="b",I8="bs"),E8,)))</f>
        <v>ĆERTIĆ</v>
      </c>
      <c r="K7" s="132"/>
      <c r="L7" s="43"/>
      <c r="M7" s="43"/>
      <c r="N7" s="43"/>
      <c r="O7" s="43"/>
      <c r="P7" s="43"/>
      <c r="Q7" s="43"/>
      <c r="R7" s="44"/>
      <c r="T7" s="46" t="e">
        <f>#REF!</f>
        <v>#REF!</v>
      </c>
      <c r="U7" s="45" t="s">
        <v>19</v>
      </c>
      <c r="V7" s="47" t="str">
        <f>CONCATENATE(E7,U7,F7)</f>
        <v>ĆERTIĆ PETAR</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130"/>
      <c r="K8" s="133" t="s">
        <v>22</v>
      </c>
      <c r="L8" s="131" t="str">
        <f>UPPER(IF(OR(K8="a",K8="as"),J7,IF(OR(K8="b",K8="bs"),J9,)))</f>
        <v>ĆERTIĆ</v>
      </c>
      <c r="M8" s="42"/>
      <c r="N8" s="43"/>
      <c r="O8" s="43"/>
      <c r="P8" s="43"/>
      <c r="Q8" s="43"/>
      <c r="R8" s="44"/>
      <c r="T8" s="51" t="e">
        <f>#REF!</f>
        <v>#REF!</v>
      </c>
      <c r="U8" s="45" t="s">
        <v>19</v>
      </c>
      <c r="V8" s="52" t="str">
        <f aca="true" t="shared" si="0" ref="V8:V70">CONCATENATE(E8,U8,F8)</f>
        <v>BYE </v>
      </c>
    </row>
    <row r="9" spans="1:22" s="45" customFormat="1" ht="9" customHeight="1">
      <c r="A9" s="48" t="s">
        <v>23</v>
      </c>
      <c r="B9" s="37" t="str">
        <f>IF($D9="","",VLOOKUP($D9,'[1]PRIPREMA DECACI GT'!$A$7:$P$70,15))</f>
        <v>DA</v>
      </c>
      <c r="C9" s="37"/>
      <c r="D9" s="38">
        <v>41</v>
      </c>
      <c r="E9" s="37" t="str">
        <f>UPPER(IF($D9="","",VLOOKUP($D9,'[1]PRIPREMA DECACI GT'!$A$7:$P$70,2)))</f>
        <v>PETRONIJEVIĆ</v>
      </c>
      <c r="F9" s="37" t="str">
        <f>IF($D9="","",VLOOKUP($D9,'[1]PRIPREMA DECACI GT'!$A$7:$P$70,3))</f>
        <v>STEFAN</v>
      </c>
      <c r="G9" s="37"/>
      <c r="H9" s="37" t="str">
        <f>IF($D9="","",VLOOKUP($D9,'[1]PRIPREMA DECACI GT'!$A$7:$P$70,4))</f>
        <v>PUM</v>
      </c>
      <c r="I9" s="40"/>
      <c r="J9" s="131" t="s">
        <v>107</v>
      </c>
      <c r="K9" s="134"/>
      <c r="L9" s="130" t="s">
        <v>125</v>
      </c>
      <c r="M9" s="54"/>
      <c r="N9" s="135"/>
      <c r="O9" s="43"/>
      <c r="P9" s="43"/>
      <c r="Q9" s="43"/>
      <c r="R9" s="44"/>
      <c r="T9" s="51" t="e">
        <f>#REF!</f>
        <v>#REF!</v>
      </c>
      <c r="U9" s="45" t="s">
        <v>19</v>
      </c>
      <c r="V9" s="52" t="str">
        <f t="shared" si="0"/>
        <v>PETRONIJEVIĆ STEFAN</v>
      </c>
    </row>
    <row r="10" spans="1:22" s="45" customFormat="1" ht="9" customHeight="1">
      <c r="A10" s="48" t="s">
        <v>24</v>
      </c>
      <c r="B10" s="37" t="str">
        <f>IF($D10="","",VLOOKUP($D10,'[1]PRIPREMA DECACI GT'!$A$7:$P$70,15))</f>
        <v>WC</v>
      </c>
      <c r="C10" s="37"/>
      <c r="D10" s="38">
        <v>43</v>
      </c>
      <c r="E10" s="37" t="str">
        <f>UPPER(IF($D10="","",VLOOKUP($D10,'[1]PRIPREMA DECACI GT'!$A$7:$P$70,2)))</f>
        <v>PADERIN</v>
      </c>
      <c r="F10" s="37" t="str">
        <f>IF($D10="","",VLOOKUP($D10,'[1]PRIPREMA DECACI GT'!$A$7:$P$70,3))</f>
        <v>ALEXANDER</v>
      </c>
      <c r="G10" s="37"/>
      <c r="H10" s="37" t="str">
        <f>IF($D10="","",VLOOKUP($D10,'[1]PRIPREMA DECACI GT'!$A$7:$P$70,4))</f>
        <v>CLA</v>
      </c>
      <c r="I10" s="49" t="s">
        <v>106</v>
      </c>
      <c r="J10" s="130" t="s">
        <v>108</v>
      </c>
      <c r="K10" s="135"/>
      <c r="L10" s="138" t="s">
        <v>25</v>
      </c>
      <c r="M10" s="56" t="s">
        <v>22</v>
      </c>
      <c r="N10" s="131" t="str">
        <f>UPPER(IF(OR(M10="a",M10="as"),L8,IF(OR(M10="b",M10="bs"),L12,)))</f>
        <v>ĆERTIĆ</v>
      </c>
      <c r="O10" s="42"/>
      <c r="P10" s="43"/>
      <c r="Q10" s="43"/>
      <c r="R10" s="44"/>
      <c r="T10" s="51" t="e">
        <f>#REF!</f>
        <v>#REF!</v>
      </c>
      <c r="U10" s="45" t="s">
        <v>19</v>
      </c>
      <c r="V10" s="52" t="str">
        <f t="shared" si="0"/>
        <v>PADERIN ALEXANDER</v>
      </c>
    </row>
    <row r="11" spans="1:22" s="45" customFormat="1" ht="9" customHeight="1">
      <c r="A11" s="48" t="s">
        <v>26</v>
      </c>
      <c r="B11" s="37">
        <f>IF($D11="","",VLOOKUP($D11,'[1]PRIPREMA DECACI GT'!$A$7:$P$70,15))</f>
      </c>
      <c r="C11" s="37">
        <f>IF($D11="","",VLOOKUP($D11,'[1]PRIPREMA DECACI GT'!$A$7:$P$70,16))</f>
      </c>
      <c r="D11" s="38"/>
      <c r="E11" s="37" t="s">
        <v>21</v>
      </c>
      <c r="F11" s="37">
        <f>IF($D11="","",VLOOKUP($D11,'[1]PRIPREMA DECACI GT'!$A$7:$P$70,3))</f>
      </c>
      <c r="G11" s="37"/>
      <c r="H11" s="37">
        <f>IF($D11="","",VLOOKUP($D11,'[1]PRIPREMA DECACI GT'!$A$7:$P$70,4))</f>
      </c>
      <c r="I11" s="40"/>
      <c r="J11" s="136" t="str">
        <f>UPPER(IF(OR(I12="a",I12="as"),E11,IF(OR(I12="b",I12="bs"),E12,)))</f>
        <v>KOCANOVIĆ</v>
      </c>
      <c r="K11" s="132"/>
      <c r="L11" s="135"/>
      <c r="M11" s="57"/>
      <c r="N11" s="130" t="s">
        <v>126</v>
      </c>
      <c r="O11" s="54"/>
      <c r="P11" s="43"/>
      <c r="Q11" s="43"/>
      <c r="R11" s="44"/>
      <c r="T11" s="51" t="e">
        <f>#REF!</f>
        <v>#REF!</v>
      </c>
      <c r="U11" s="45" t="s">
        <v>19</v>
      </c>
      <c r="V11" s="52" t="str">
        <f t="shared" si="0"/>
        <v>BYE </v>
      </c>
    </row>
    <row r="12" spans="1:22" s="45" customFormat="1" ht="9" customHeight="1">
      <c r="A12" s="48" t="s">
        <v>27</v>
      </c>
      <c r="B12" s="37" t="str">
        <f>IF($D12="","",VLOOKUP($D12,'[1]PRIPREMA DECACI GT'!$A$7:$P$70,15))</f>
        <v>DA</v>
      </c>
      <c r="C12" s="37">
        <v>68</v>
      </c>
      <c r="D12" s="38">
        <v>22</v>
      </c>
      <c r="E12" s="37" t="str">
        <f>UPPER(IF($D12="","",VLOOKUP($D12,'[1]PRIPREMA DECACI GT'!$A$7:$P$70,2)))</f>
        <v>KOCANOVIĆ</v>
      </c>
      <c r="F12" s="37" t="str">
        <f>IF($D12="","",VLOOKUP($D12,'[1]PRIPREMA DECACI GT'!$A$7:$P$70,3))</f>
        <v>OLIVER</v>
      </c>
      <c r="G12" s="37"/>
      <c r="H12" s="37" t="str">
        <f>IF($D12="","",VLOOKUP($D12,'[1]PRIPREMA DECACI GT'!$A$7:$P$70,4))</f>
        <v>REK</v>
      </c>
      <c r="I12" s="49" t="s">
        <v>28</v>
      </c>
      <c r="J12" s="130"/>
      <c r="K12" s="133" t="s">
        <v>22</v>
      </c>
      <c r="L12" s="131" t="str">
        <f>UPPER(IF(OR(K12="a",K12="as"),J11,IF(OR(K12="b",K12="bs"),J13,)))</f>
        <v>KOCANOVIĆ</v>
      </c>
      <c r="M12" s="58"/>
      <c r="N12" s="135"/>
      <c r="O12" s="54"/>
      <c r="P12" s="43"/>
      <c r="Q12" s="43"/>
      <c r="R12" s="44"/>
      <c r="T12" s="51" t="e">
        <f>#REF!</f>
        <v>#REF!</v>
      </c>
      <c r="U12" s="45" t="s">
        <v>19</v>
      </c>
      <c r="V12" s="52" t="str">
        <f t="shared" si="0"/>
        <v>KOCANOVIĆ OLIVER</v>
      </c>
    </row>
    <row r="13" spans="1:22" s="45" customFormat="1" ht="9" customHeight="1">
      <c r="A13" s="48" t="s">
        <v>29</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131" t="str">
        <f>UPPER(IF(OR(I14="a",I14="as"),E13,IF(OR(I14="b",I14="bs"),E14,)))</f>
        <v>STABLOVIĆ</v>
      </c>
      <c r="K13" s="134"/>
      <c r="L13" s="130" t="s">
        <v>126</v>
      </c>
      <c r="M13" s="43"/>
      <c r="N13" s="135"/>
      <c r="O13" s="54"/>
      <c r="P13" s="135"/>
      <c r="Q13" s="43"/>
      <c r="R13" s="44"/>
      <c r="T13" s="51" t="e">
        <f>#REF!</f>
        <v>#REF!</v>
      </c>
      <c r="U13" s="45" t="s">
        <v>19</v>
      </c>
      <c r="V13" s="52" t="str">
        <f t="shared" si="0"/>
        <v>BYE </v>
      </c>
    </row>
    <row r="14" spans="1:22" s="45" customFormat="1" ht="9" customHeight="1">
      <c r="A14" s="36" t="s">
        <v>30</v>
      </c>
      <c r="B14" s="37" t="str">
        <f>IF($D14="","",VLOOKUP($D14,'[1]PRIPREMA DECACI GT'!$A$7:$P$70,15))</f>
        <v>DA</v>
      </c>
      <c r="C14" s="37">
        <v>60</v>
      </c>
      <c r="D14" s="38">
        <v>16</v>
      </c>
      <c r="E14" s="39" t="str">
        <f>UPPER(IF($D14="","",VLOOKUP($D14,'[1]PRIPREMA DECACI GT'!$A$7:$P$70,2)))</f>
        <v>STABLOVIĆ</v>
      </c>
      <c r="F14" s="39" t="str">
        <f>IF($D14="","",VLOOKUP($D14,'[1]PRIPREMA DECACI GT'!$A$7:$P$70,3))</f>
        <v>IGOR</v>
      </c>
      <c r="G14" s="39"/>
      <c r="H14" s="39" t="str">
        <f>IF($D14="","",VLOOKUP($D14,'[1]PRIPREMA DECACI GT'!$A$7:$P$70,4))</f>
        <v>CLA</v>
      </c>
      <c r="I14" s="49" t="s">
        <v>28</v>
      </c>
      <c r="J14" s="130"/>
      <c r="K14" s="135"/>
      <c r="L14" s="135"/>
      <c r="M14" s="60"/>
      <c r="N14" s="138" t="s">
        <v>25</v>
      </c>
      <c r="O14" s="56" t="s">
        <v>22</v>
      </c>
      <c r="P14" s="131" t="str">
        <f>UPPER(IF(OR(O14="a",O14="as"),N10,IF(OR(O14="b",O14="bs"),N18,)))</f>
        <v>ĆERTIĆ</v>
      </c>
      <c r="Q14" s="42"/>
      <c r="R14" s="44"/>
      <c r="T14" s="51" t="e">
        <f>#REF!</f>
        <v>#REF!</v>
      </c>
      <c r="U14" s="45" t="s">
        <v>19</v>
      </c>
      <c r="V14" s="52" t="str">
        <f t="shared" si="0"/>
        <v>STABLOVIĆ IGOR</v>
      </c>
    </row>
    <row r="15" spans="1:22" s="45" customFormat="1" ht="9" customHeight="1">
      <c r="A15" s="36" t="s">
        <v>31</v>
      </c>
      <c r="B15" s="37" t="str">
        <f>IF($D15="","",VLOOKUP($D15,'[1]PRIPREMA DECACI GT'!$A$7:$P$70,15))</f>
        <v>DA</v>
      </c>
      <c r="C15" s="37">
        <v>46</v>
      </c>
      <c r="D15" s="38">
        <v>10</v>
      </c>
      <c r="E15" s="39" t="str">
        <f>UPPER(IF($D15="","",VLOOKUP($D15,'[1]PRIPREMA DECACI GT'!$A$7:$P$70,2)))</f>
        <v>ARSIĆ</v>
      </c>
      <c r="F15" s="39" t="str">
        <f>IF($D15="","",VLOOKUP($D15,'[1]PRIPREMA DECACI GT'!$A$7:$P$70,3))</f>
        <v>NIKOLA</v>
      </c>
      <c r="G15" s="39"/>
      <c r="H15" s="39" t="str">
        <f>IF($D15="","",VLOOKUP($D15,'[1]PRIPREMA DECACI GT'!$A$7:$P$70,4))</f>
        <v>DJU</v>
      </c>
      <c r="I15" s="40"/>
      <c r="J15" s="131" t="s">
        <v>119</v>
      </c>
      <c r="K15" s="132"/>
      <c r="L15" s="135"/>
      <c r="M15" s="43"/>
      <c r="N15" s="135"/>
      <c r="O15" s="54"/>
      <c r="P15" s="130" t="s">
        <v>131</v>
      </c>
      <c r="Q15" s="54"/>
      <c r="R15" s="44"/>
      <c r="T15" s="51" t="e">
        <f>#REF!</f>
        <v>#REF!</v>
      </c>
      <c r="U15" s="45" t="s">
        <v>19</v>
      </c>
      <c r="V15" s="52" t="str">
        <f t="shared" si="0"/>
        <v>ARSIĆ NIKOLA</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130"/>
      <c r="K16" s="133" t="s">
        <v>28</v>
      </c>
      <c r="L16" s="131" t="str">
        <f>UPPER(IF(OR(K16="a",K16="as"),J15,IF(OR(K16="b",K16="bs"),J17,)))</f>
        <v>VULETIĆ</v>
      </c>
      <c r="M16" s="42"/>
      <c r="N16" s="135"/>
      <c r="O16" s="54"/>
      <c r="P16" s="135"/>
      <c r="Q16" s="54"/>
      <c r="R16" s="44"/>
      <c r="T16" s="61" t="e">
        <f>#REF!</f>
        <v>#REF!</v>
      </c>
      <c r="U16" s="45" t="s">
        <v>19</v>
      </c>
      <c r="V16" s="52" t="str">
        <f t="shared" si="0"/>
        <v>BYE </v>
      </c>
    </row>
    <row r="17" spans="1:22" s="45" customFormat="1" ht="9" customHeight="1">
      <c r="A17" s="48" t="s">
        <v>33</v>
      </c>
      <c r="B17" s="37" t="str">
        <f>IF($D17="","",VLOOKUP($D17,'[1]PRIPREMA DECACI GT'!$A$7:$P$70,15))</f>
        <v>WC</v>
      </c>
      <c r="C17" s="37">
        <f>IF($D17="","",VLOOKUP($D17,'[1]PRIPREMA DECACI GT'!$A$7:$P$70,16))</f>
        <v>0</v>
      </c>
      <c r="D17" s="38">
        <v>44</v>
      </c>
      <c r="E17" s="37" t="str">
        <f>UPPER(IF($D17="","",VLOOKUP($D17,'[1]PRIPREMA DECACI GT'!$A$7:$P$70,2)))</f>
        <v>MANOJLOVIĆ</v>
      </c>
      <c r="F17" s="37" t="str">
        <f>IF($D17="","",VLOOKUP($D17,'[1]PRIPREMA DECACI GT'!$A$7:$P$70,3))</f>
        <v>DARKO</v>
      </c>
      <c r="G17" s="37"/>
      <c r="H17" s="37" t="str">
        <f>IF($D17="","",VLOOKUP($D17,'[1]PRIPREMA DECACI GT'!$A$7:$P$70,4))</f>
        <v>AST</v>
      </c>
      <c r="I17" s="40"/>
      <c r="J17" s="131" t="str">
        <f>UPPER(IF(OR(I18="a",I18="as"),E17,IF(OR(I18="b",I18="bs"),E18,)))</f>
        <v>VULETIĆ</v>
      </c>
      <c r="K17" s="134"/>
      <c r="L17" s="130" t="s">
        <v>127</v>
      </c>
      <c r="M17" s="54"/>
      <c r="N17" s="135"/>
      <c r="O17" s="54"/>
      <c r="P17" s="135"/>
      <c r="Q17" s="54"/>
      <c r="R17" s="44"/>
      <c r="U17" s="45" t="s">
        <v>19</v>
      </c>
      <c r="V17" s="52" t="str">
        <f t="shared" si="0"/>
        <v>MANOJLOVIĆ DARKO</v>
      </c>
    </row>
    <row r="18" spans="1:22" s="45" customFormat="1" ht="9" customHeight="1">
      <c r="A18" s="48" t="s">
        <v>34</v>
      </c>
      <c r="B18" s="37" t="str">
        <f>IF($D18="","",VLOOKUP($D18,'[1]PRIPREMA DECACI GT'!$A$7:$P$70,15))</f>
        <v>DA</v>
      </c>
      <c r="C18" s="37">
        <v>66</v>
      </c>
      <c r="D18" s="38">
        <v>21</v>
      </c>
      <c r="E18" s="37" t="str">
        <f>UPPER(IF($D18="","",VLOOKUP($D18,'[1]PRIPREMA DECACI GT'!$A$7:$P$70,2)))</f>
        <v>VULETIĆ</v>
      </c>
      <c r="F18" s="37" t="str">
        <f>IF($D18="","",VLOOKUP($D18,'[1]PRIPREMA DECACI GT'!$A$7:$P$70,3))</f>
        <v>NEMANJA</v>
      </c>
      <c r="G18" s="37"/>
      <c r="H18" s="37" t="str">
        <f>IF($D18="","",VLOOKUP($D18,'[1]PRIPREMA DECACI GT'!$A$7:$P$70,4))</f>
        <v>DRI</v>
      </c>
      <c r="I18" s="49" t="s">
        <v>28</v>
      </c>
      <c r="J18" s="130" t="s">
        <v>109</v>
      </c>
      <c r="K18" s="135"/>
      <c r="L18" s="138" t="s">
        <v>25</v>
      </c>
      <c r="M18" s="56" t="s">
        <v>28</v>
      </c>
      <c r="N18" s="131" t="str">
        <f>UPPER(IF(OR(M18="a",M18="as"),L16,IF(OR(M18="b",M18="bs"),L20,)))</f>
        <v>POPOVIĆ</v>
      </c>
      <c r="O18" s="59"/>
      <c r="P18" s="135"/>
      <c r="Q18" s="54"/>
      <c r="R18" s="44"/>
      <c r="U18" s="45" t="s">
        <v>19</v>
      </c>
      <c r="V18" s="52" t="str">
        <f t="shared" si="0"/>
        <v>VULETIĆ NEMANJA</v>
      </c>
    </row>
    <row r="19" spans="1:22" s="45" customFormat="1" ht="9" customHeight="1">
      <c r="A19" s="48" t="s">
        <v>35</v>
      </c>
      <c r="B19" s="37" t="str">
        <f>IF($D19="","",VLOOKUP($D19,'[1]PRIPREMA DECACI GT'!$A$7:$P$70,15))</f>
        <v>DA</v>
      </c>
      <c r="C19" s="37">
        <f>IF($D19="","",VLOOKUP($D19,'[1]PRIPREMA DECACI GT'!$A$7:$P$70,16))</f>
        <v>0</v>
      </c>
      <c r="D19" s="38">
        <v>42</v>
      </c>
      <c r="E19" s="37" t="str">
        <f>UPPER(IF($D19="","",VLOOKUP($D19,'[1]PRIPREMA DECACI GT'!$A$7:$P$70,2)))</f>
        <v>PETRONIJEVIĆ</v>
      </c>
      <c r="F19" s="37" t="str">
        <f>IF($D19="","",VLOOKUP($D19,'[1]PRIPREMA DECACI GT'!$A$7:$P$70,3))</f>
        <v>LUKA</v>
      </c>
      <c r="G19" s="37"/>
      <c r="H19" s="37" t="str">
        <f>IF($D19="","",VLOOKUP($D19,'[1]PRIPREMA DECACI GT'!$A$7:$P$70,4))</f>
        <v>PUM</v>
      </c>
      <c r="I19" s="40"/>
      <c r="J19" s="131" t="str">
        <f>UPPER(IF(OR(I20="a",I20="as"),E19,IF(OR(I20="b",I20="bs"),E20,)))</f>
        <v>POPOVIĆ</v>
      </c>
      <c r="K19" s="132"/>
      <c r="L19" s="135"/>
      <c r="M19" s="57"/>
      <c r="N19" s="130" t="s">
        <v>132</v>
      </c>
      <c r="O19" s="43"/>
      <c r="P19" s="135"/>
      <c r="Q19" s="54"/>
      <c r="R19" s="44"/>
      <c r="U19" s="45" t="s">
        <v>19</v>
      </c>
      <c r="V19" s="52" t="str">
        <f t="shared" si="0"/>
        <v>PETRONIJEVIĆ LUKA</v>
      </c>
    </row>
    <row r="20" spans="1:22" s="45" customFormat="1" ht="9" customHeight="1">
      <c r="A20" s="48" t="s">
        <v>36</v>
      </c>
      <c r="B20" s="37" t="str">
        <f>IF($D20="","",VLOOKUP($D20,'[1]PRIPREMA DECACI GT'!$A$7:$P$70,15))</f>
        <v>DA</v>
      </c>
      <c r="C20" s="37">
        <v>84</v>
      </c>
      <c r="D20" s="38">
        <v>25</v>
      </c>
      <c r="E20" s="37" t="str">
        <f>UPPER(IF($D20="","",VLOOKUP($D20,'[1]PRIPREMA DECACI GT'!$A$7:$P$70,2)))</f>
        <v>POPOVIĆ</v>
      </c>
      <c r="F20" s="37" t="str">
        <f>IF($D20="","",VLOOKUP($D20,'[1]PRIPREMA DECACI GT'!$A$7:$P$70,3))</f>
        <v>MARKO</v>
      </c>
      <c r="G20" s="37"/>
      <c r="H20" s="37" t="str">
        <f>IF($D20="","",VLOOKUP($D20,'[1]PRIPREMA DECACI GT'!$A$7:$P$70,4))</f>
        <v>CLA</v>
      </c>
      <c r="I20" s="49" t="s">
        <v>28</v>
      </c>
      <c r="J20" s="130" t="s">
        <v>110</v>
      </c>
      <c r="K20" s="133" t="s">
        <v>22</v>
      </c>
      <c r="L20" s="131" t="str">
        <f>UPPER(IF(OR(K20="a",K20="as"),J19,IF(OR(K20="b",K20="bs"),J21,)))</f>
        <v>POPOVIĆ</v>
      </c>
      <c r="M20" s="58"/>
      <c r="N20" s="135"/>
      <c r="O20" s="43"/>
      <c r="P20" s="135"/>
      <c r="Q20" s="54"/>
      <c r="R20" s="44"/>
      <c r="U20" s="45" t="s">
        <v>19</v>
      </c>
      <c r="V20" s="52" t="str">
        <f t="shared" si="0"/>
        <v>POPOVIĆ MARKO</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131" t="s">
        <v>120</v>
      </c>
      <c r="K21" s="134"/>
      <c r="L21" s="130" t="s">
        <v>128</v>
      </c>
      <c r="M21" s="43"/>
      <c r="N21" s="135"/>
      <c r="O21" s="43"/>
      <c r="P21" s="135"/>
      <c r="Q21" s="54"/>
      <c r="R21" s="44"/>
      <c r="U21" s="45" t="s">
        <v>19</v>
      </c>
      <c r="V21" s="52" t="str">
        <f t="shared" si="0"/>
        <v>BYE </v>
      </c>
    </row>
    <row r="22" spans="1:22" s="45" customFormat="1" ht="9" customHeight="1">
      <c r="A22" s="36" t="s">
        <v>38</v>
      </c>
      <c r="B22" s="37" t="str">
        <f>IF($D22="","",VLOOKUP($D22,'[1]PRIPREMA DECACI GT'!$A$7:$P$70,15))</f>
        <v>DA</v>
      </c>
      <c r="C22" s="37">
        <v>40</v>
      </c>
      <c r="D22" s="38">
        <v>7</v>
      </c>
      <c r="E22" s="39" t="str">
        <f>UPPER(IF($D22="","",VLOOKUP($D22,'[1]PRIPREMA DECACI GT'!$A$7:$P$70,2)))</f>
        <v>ČOPIĆ</v>
      </c>
      <c r="F22" s="39" t="str">
        <f>IF($D22="","",VLOOKUP($D22,'[1]PRIPREMA DECACI GT'!$A$7:$P$70,3))</f>
        <v>PAVLE</v>
      </c>
      <c r="G22" s="39"/>
      <c r="H22" s="39" t="str">
        <f>IF($D22="","",VLOOKUP($D22,'[1]PRIPREMA DECACI GT'!$A$7:$P$70,4))</f>
        <v>SLO</v>
      </c>
      <c r="I22" s="49" t="s">
        <v>28</v>
      </c>
      <c r="J22" s="130"/>
      <c r="K22" s="135"/>
      <c r="L22" s="135"/>
      <c r="M22" s="60"/>
      <c r="N22" s="139" t="s">
        <v>39</v>
      </c>
      <c r="O22" s="63"/>
      <c r="P22" s="131" t="str">
        <f>UPPER(IF(OR(O23="a",O23="as"),P14,IF(OR(O23="b",O23="bs"),P30,)))</f>
        <v>ĆERTIĆ</v>
      </c>
      <c r="Q22" s="64"/>
      <c r="R22" s="44"/>
      <c r="U22" s="45" t="s">
        <v>19</v>
      </c>
      <c r="V22" s="52" t="str">
        <f t="shared" si="0"/>
        <v>ČOPIĆ PAVLE</v>
      </c>
    </row>
    <row r="23" spans="1:22" s="45" customFormat="1" ht="9" customHeight="1">
      <c r="A23" s="36" t="s">
        <v>40</v>
      </c>
      <c r="B23" s="37" t="str">
        <f>IF($D23="","",VLOOKUP($D23,'[1]PRIPREMA DECACI GT'!$A$7:$P$70,15))</f>
        <v>DA</v>
      </c>
      <c r="C23" s="37">
        <v>33</v>
      </c>
      <c r="D23" s="38">
        <v>4</v>
      </c>
      <c r="E23" s="39" t="str">
        <f>UPPER(IF($D23="","",VLOOKUP($D23,'[1]PRIPREMA DECACI GT'!$A$7:$P$70,2)))</f>
        <v>LULIĆ</v>
      </c>
      <c r="F23" s="39" t="str">
        <f>IF($D23="","",VLOOKUP($D23,'[1]PRIPREMA DECACI GT'!$A$7:$P$70,3))</f>
        <v>NIKOLA</v>
      </c>
      <c r="G23" s="39"/>
      <c r="H23" s="39" t="str">
        <f>IF($D23="","",VLOOKUP($D23,'[1]PRIPREMA DECACI GT'!$A$7:$P$70,4))</f>
        <v>REK</v>
      </c>
      <c r="I23" s="40"/>
      <c r="J23" s="131" t="str">
        <f>UPPER(IF(OR(I24="a",I24="as"),E23,IF(OR(I24="b",I24="bs"),E24,)))</f>
        <v>LULIĆ</v>
      </c>
      <c r="K23" s="132"/>
      <c r="L23" s="135"/>
      <c r="M23" s="43"/>
      <c r="N23" s="138" t="s">
        <v>25</v>
      </c>
      <c r="O23" s="65" t="s">
        <v>22</v>
      </c>
      <c r="P23" s="130" t="s">
        <v>139</v>
      </c>
      <c r="Q23" s="66"/>
      <c r="R23" s="44"/>
      <c r="U23" s="45" t="s">
        <v>19</v>
      </c>
      <c r="V23" s="52" t="str">
        <f t="shared" si="0"/>
        <v>LULIĆ NIKOLA</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130"/>
      <c r="K24" s="133" t="s">
        <v>22</v>
      </c>
      <c r="L24" s="131" t="str">
        <f>UPPER(IF(OR(K24="a",K24="as"),J23,IF(OR(K24="b",K24="bs"),J25,)))</f>
        <v>LULIĆ</v>
      </c>
      <c r="M24" s="42"/>
      <c r="N24" s="135"/>
      <c r="O24" s="43"/>
      <c r="P24" s="135"/>
      <c r="Q24" s="54"/>
      <c r="R24" s="44"/>
      <c r="U24" s="45" t="s">
        <v>19</v>
      </c>
      <c r="V24" s="52" t="str">
        <f t="shared" si="0"/>
        <v>BYE </v>
      </c>
    </row>
    <row r="25" spans="1:22" s="45" customFormat="1" ht="9" customHeight="1">
      <c r="A25" s="48" t="s">
        <v>42</v>
      </c>
      <c r="B25" s="37" t="str">
        <f>IF($D25="","",VLOOKUP($D25,'[1]PRIPREMA DECACI GT'!$A$7:$P$70,15))</f>
        <v>DA</v>
      </c>
      <c r="C25" s="37">
        <f>IF($D25="","",VLOOKUP($D25,'[1]PRIPREMA DECACI GT'!$A$7:$P$70,16))</f>
        <v>0</v>
      </c>
      <c r="D25" s="38">
        <v>39</v>
      </c>
      <c r="E25" s="37" t="str">
        <f>UPPER(IF($D25="","",VLOOKUP($D25,'[1]PRIPREMA DECACI GT'!$A$7:$P$70,2)))</f>
        <v>PAVIĆ</v>
      </c>
      <c r="F25" s="37" t="str">
        <f>IF($D25="","",VLOOKUP($D25,'[1]PRIPREMA DECACI GT'!$A$7:$P$70,3))</f>
        <v>FILIP</v>
      </c>
      <c r="G25" s="37"/>
      <c r="H25" s="37" t="str">
        <f>IF($D25="","",VLOOKUP($D25,'[1]PRIPREMA DECACI GT'!$A$7:$P$70,4))</f>
        <v>ZVE</v>
      </c>
      <c r="I25" s="40"/>
      <c r="J25" s="131" t="str">
        <f>UPPER(IF(OR(I26="a",I26="as"),E25,IF(OR(I26="b",I26="bs"),E26,)))</f>
        <v>JEVTIĆ</v>
      </c>
      <c r="K25" s="134"/>
      <c r="L25" s="130" t="s">
        <v>116</v>
      </c>
      <c r="M25" s="54"/>
      <c r="N25" s="135"/>
      <c r="O25" s="43"/>
      <c r="P25" s="135"/>
      <c r="Q25" s="54"/>
      <c r="R25" s="44"/>
      <c r="U25" s="45" t="s">
        <v>19</v>
      </c>
      <c r="V25" s="52" t="str">
        <f t="shared" si="0"/>
        <v>PAVIĆ FILIP</v>
      </c>
    </row>
    <row r="26" spans="1:22" s="45" customFormat="1" ht="9" customHeight="1">
      <c r="A26" s="48" t="s">
        <v>43</v>
      </c>
      <c r="B26" s="37" t="str">
        <f>IF($D26="","",VLOOKUP($D26,'[1]PRIPREMA DECACI GT'!$A$7:$P$70,15))</f>
        <v>DA</v>
      </c>
      <c r="C26" s="37">
        <v>69</v>
      </c>
      <c r="D26" s="38">
        <v>23</v>
      </c>
      <c r="E26" s="37" t="str">
        <f>UPPER(IF($D26="","",VLOOKUP($D26,'[1]PRIPREMA DECACI GT'!$A$7:$P$70,2)))</f>
        <v>JEVTIĆ</v>
      </c>
      <c r="F26" s="37" t="str">
        <f>IF($D26="","",VLOOKUP($D26,'[1]PRIPREMA DECACI GT'!$A$7:$P$70,3))</f>
        <v>JOVAN</v>
      </c>
      <c r="G26" s="37"/>
      <c r="H26" s="37" t="str">
        <f>IF($D26="","",VLOOKUP($D26,'[1]PRIPREMA DECACI GT'!$A$7:$P$70,4))</f>
        <v>ADV</v>
      </c>
      <c r="I26" s="49" t="s">
        <v>28</v>
      </c>
      <c r="J26" s="130" t="s">
        <v>108</v>
      </c>
      <c r="K26" s="135"/>
      <c r="L26" s="138" t="s">
        <v>25</v>
      </c>
      <c r="M26" s="56" t="s">
        <v>28</v>
      </c>
      <c r="N26" s="131" t="str">
        <f>UPPER(IF(OR(M26="a",M26="as"),L24,IF(OR(M26="b",M26="bs"),L28,)))</f>
        <v>MILIĆ</v>
      </c>
      <c r="O26" s="42"/>
      <c r="P26" s="135"/>
      <c r="Q26" s="54"/>
      <c r="R26" s="44"/>
      <c r="U26" s="45" t="s">
        <v>19</v>
      </c>
      <c r="V26" s="52" t="str">
        <f t="shared" si="0"/>
        <v>JEVTIĆ JOVAN</v>
      </c>
    </row>
    <row r="27" spans="1:22" s="45" customFormat="1" ht="9" customHeight="1">
      <c r="A27" s="48" t="s">
        <v>44</v>
      </c>
      <c r="B27" s="37" t="str">
        <f>IF($D27="","",VLOOKUP($D27,'[1]PRIPREMA DECACI GT'!$A$7:$P$70,15))</f>
        <v>DA</v>
      </c>
      <c r="C27" s="37">
        <v>119</v>
      </c>
      <c r="D27" s="38">
        <v>29</v>
      </c>
      <c r="E27" s="37" t="str">
        <f>UPPER(IF($D27="","",VLOOKUP($D27,'[1]PRIPREMA DECACI GT'!$A$7:$P$70,2)))</f>
        <v>PETROVIĆ</v>
      </c>
      <c r="F27" s="37" t="str">
        <f>IF($D27="","",VLOOKUP($D27,'[1]PRIPREMA DECACI GT'!$A$7:$P$70,3))</f>
        <v>ANDREJ</v>
      </c>
      <c r="G27" s="37"/>
      <c r="H27" s="37" t="str">
        <f>IF($D27="","",VLOOKUP($D27,'[1]PRIPREMA DECACI GT'!$A$7:$P$70,4))</f>
        <v>CZ</v>
      </c>
      <c r="I27" s="40"/>
      <c r="J27" s="131" t="str">
        <f>UPPER(IF(OR(I28="a",I28="as"),E27,IF(OR(I28="b",I28="bs"),E28,)))</f>
        <v>PETROVIĆ</v>
      </c>
      <c r="K27" s="132"/>
      <c r="L27" s="135"/>
      <c r="M27" s="57"/>
      <c r="N27" s="130" t="s">
        <v>133</v>
      </c>
      <c r="O27" s="54"/>
      <c r="P27" s="135"/>
      <c r="Q27" s="54"/>
      <c r="R27" s="44"/>
      <c r="U27" s="45" t="s">
        <v>19</v>
      </c>
      <c r="V27" s="52" t="str">
        <f t="shared" si="0"/>
        <v>PETROVIĆ ANDREJ</v>
      </c>
    </row>
    <row r="28" spans="1:22" s="45" customFormat="1" ht="9" customHeight="1">
      <c r="A28" s="48" t="s">
        <v>45</v>
      </c>
      <c r="B28" s="37" t="str">
        <f>IF($D28="","",VLOOKUP($D28,'[1]PRIPREMA DECACI GT'!$A$7:$P$70,15))</f>
        <v>DA</v>
      </c>
      <c r="C28" s="37">
        <v>150</v>
      </c>
      <c r="D28" s="38">
        <v>33</v>
      </c>
      <c r="E28" s="37" t="str">
        <f>UPPER(IF($D28="","",VLOOKUP($D28,'[1]PRIPREMA DECACI GT'!$A$7:$P$70,2)))</f>
        <v>MANOJLOVIĆ</v>
      </c>
      <c r="F28" s="37" t="str">
        <f>IF($D28="","",VLOOKUP($D28,'[1]PRIPREMA DECACI GT'!$A$7:$P$70,3))</f>
        <v>STEFAN</v>
      </c>
      <c r="G28" s="37"/>
      <c r="H28" s="37" t="str">
        <f>IF($D28="","",VLOOKUP($D28,'[1]PRIPREMA DECACI GT'!$A$7:$P$70,4))</f>
        <v>MAS</v>
      </c>
      <c r="I28" s="49" t="s">
        <v>22</v>
      </c>
      <c r="J28" s="130" t="s">
        <v>111</v>
      </c>
      <c r="K28" s="133" t="s">
        <v>28</v>
      </c>
      <c r="L28" s="131" t="str">
        <f>UPPER(IF(OR(K28="a",K28="as"),J27,IF(OR(K28="b",K28="bs"),J29,)))</f>
        <v>MILIĆ</v>
      </c>
      <c r="M28" s="58"/>
      <c r="N28" s="135"/>
      <c r="O28" s="54"/>
      <c r="P28" s="135"/>
      <c r="Q28" s="54"/>
      <c r="R28" s="44"/>
      <c r="U28" s="45" t="s">
        <v>19</v>
      </c>
      <c r="V28" s="52" t="str">
        <f t="shared" si="0"/>
        <v>MANOJLOVIĆ STEFAN</v>
      </c>
    </row>
    <row r="29" spans="1:22" s="45" customFormat="1" ht="9" customHeight="1">
      <c r="A29" s="48" t="s">
        <v>46</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131" t="str">
        <f>UPPER(IF(OR(I30="a",I30="as"),E29,IF(OR(I30="b",I30="bs"),E30,)))</f>
        <v>MILIĆ</v>
      </c>
      <c r="K29" s="134"/>
      <c r="L29" s="130" t="s">
        <v>108</v>
      </c>
      <c r="M29" s="43"/>
      <c r="N29" s="135"/>
      <c r="O29" s="54"/>
      <c r="P29" s="135"/>
      <c r="Q29" s="54"/>
      <c r="R29" s="44"/>
      <c r="U29" s="45" t="s">
        <v>19</v>
      </c>
      <c r="V29" s="52" t="str">
        <f t="shared" si="0"/>
        <v>BYE </v>
      </c>
    </row>
    <row r="30" spans="1:22" s="45" customFormat="1" ht="9" customHeight="1">
      <c r="A30" s="36" t="s">
        <v>47</v>
      </c>
      <c r="B30" s="37" t="str">
        <f>IF($D30="","",VLOOKUP($D30,'[1]PRIPREMA DECACI GT'!$A$7:$P$70,15))</f>
        <v>DA</v>
      </c>
      <c r="C30" s="37">
        <v>57</v>
      </c>
      <c r="D30" s="38">
        <v>15</v>
      </c>
      <c r="E30" s="39" t="str">
        <f>UPPER(IF($D30="","",VLOOKUP($D30,'[1]PRIPREMA DECACI GT'!$A$7:$P$70,2)))</f>
        <v>MILIĆ</v>
      </c>
      <c r="F30" s="39" t="str">
        <f>IF($D30="","",VLOOKUP($D30,'[1]PRIPREMA DECACI GT'!$A$7:$P$70,3))</f>
        <v>OGNJEN</v>
      </c>
      <c r="G30" s="39"/>
      <c r="H30" s="39" t="str">
        <f>IF($D30="","",VLOOKUP($D30,'[1]PRIPREMA DECACI GT'!$A$7:$P$70,4))</f>
        <v>PUM</v>
      </c>
      <c r="I30" s="49" t="s">
        <v>28</v>
      </c>
      <c r="J30" s="130"/>
      <c r="K30" s="135"/>
      <c r="L30" s="135"/>
      <c r="M30" s="60"/>
      <c r="N30" s="138" t="s">
        <v>25</v>
      </c>
      <c r="O30" s="56" t="s">
        <v>22</v>
      </c>
      <c r="P30" s="131" t="str">
        <f>UPPER(IF(OR(O30="a",O30="as"),N26,IF(OR(O30="b",O30="bs"),N34,)))</f>
        <v>MILIĆ</v>
      </c>
      <c r="Q30" s="59"/>
      <c r="R30" s="44"/>
      <c r="U30" s="45" t="s">
        <v>19</v>
      </c>
      <c r="V30" s="52" t="str">
        <f t="shared" si="0"/>
        <v>MILIĆ OGNJEN</v>
      </c>
    </row>
    <row r="31" spans="1:22" s="45" customFormat="1" ht="9" customHeight="1">
      <c r="A31" s="36" t="s">
        <v>48</v>
      </c>
      <c r="B31" s="37" t="str">
        <f>IF($D31="","",VLOOKUP($D31,'[1]PRIPREMA DECACI GT'!$A$7:$P$70,15))</f>
        <v>DA</v>
      </c>
      <c r="C31" s="37">
        <v>44</v>
      </c>
      <c r="D31" s="38">
        <v>9</v>
      </c>
      <c r="E31" s="39" t="str">
        <f>UPPER(IF($D31="","",VLOOKUP($D31,'[1]PRIPREMA DECACI GT'!$A$7:$P$70,2)))</f>
        <v>ČOPIĆ</v>
      </c>
      <c r="F31" s="39" t="str">
        <f>IF($D31="","",VLOOKUP($D31,'[1]PRIPREMA DECACI GT'!$A$7:$P$70,3))</f>
        <v>ANDRIJA</v>
      </c>
      <c r="G31" s="39"/>
      <c r="H31" s="39" t="str">
        <f>IF($D31="","",VLOOKUP($D31,'[1]PRIPREMA DECACI GT'!$A$7:$P$70,4))</f>
        <v>SLO</v>
      </c>
      <c r="I31" s="40"/>
      <c r="J31" s="131" t="s">
        <v>121</v>
      </c>
      <c r="K31" s="132"/>
      <c r="L31" s="135"/>
      <c r="M31" s="43"/>
      <c r="N31" s="135"/>
      <c r="O31" s="54"/>
      <c r="P31" s="130" t="s">
        <v>138</v>
      </c>
      <c r="Q31" s="43"/>
      <c r="R31" s="44"/>
      <c r="U31" s="45" t="s">
        <v>19</v>
      </c>
      <c r="V31" s="52" t="str">
        <f t="shared" si="0"/>
        <v>ČOPIĆ ANDRIJA</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130"/>
      <c r="K32" s="133" t="s">
        <v>22</v>
      </c>
      <c r="L32" s="131" t="str">
        <f>UPPER(IF(OR(K32="a",K32="as"),J31,IF(OR(K32="b",K32="bs"),J33,)))</f>
        <v>COPIC A.</v>
      </c>
      <c r="M32" s="42"/>
      <c r="N32" s="135"/>
      <c r="O32" s="54"/>
      <c r="P32" s="135"/>
      <c r="Q32" s="43"/>
      <c r="R32" s="44"/>
      <c r="U32" s="45" t="s">
        <v>19</v>
      </c>
      <c r="V32" s="52" t="str">
        <f t="shared" si="0"/>
        <v>BYE </v>
      </c>
    </row>
    <row r="33" spans="1:22" s="45" customFormat="1" ht="9" customHeight="1">
      <c r="A33" s="48" t="s">
        <v>50</v>
      </c>
      <c r="B33" s="37" t="str">
        <f>IF($D33="","",VLOOKUP($D33,'[1]PRIPREMA DECACI GT'!$A$7:$P$70,15))</f>
        <v>DA</v>
      </c>
      <c r="C33" s="37">
        <v>90</v>
      </c>
      <c r="D33" s="38">
        <v>27</v>
      </c>
      <c r="E33" s="37" t="str">
        <f>UPPER(IF($D33="","",VLOOKUP($D33,'[1]PRIPREMA DECACI GT'!$A$7:$P$70,2)))</f>
        <v>MARKOV</v>
      </c>
      <c r="F33" s="37" t="str">
        <f>IF($D33="","",VLOOKUP($D33,'[1]PRIPREMA DECACI GT'!$A$7:$P$70,3))</f>
        <v>DAVID</v>
      </c>
      <c r="G33" s="37"/>
      <c r="H33" s="37" t="str">
        <f>IF($D33="","",VLOOKUP($D33,'[1]PRIPREMA DECACI GT'!$A$7:$P$70,4))</f>
        <v>TSZ</v>
      </c>
      <c r="I33" s="40"/>
      <c r="J33" s="131" t="str">
        <f>UPPER(IF(OR(I34="a",I34="as"),E33,IF(OR(I34="b",I34="bs"),E34,)))</f>
        <v>MARKOV</v>
      </c>
      <c r="K33" s="134"/>
      <c r="L33" s="130" t="s">
        <v>112</v>
      </c>
      <c r="M33" s="54"/>
      <c r="N33" s="135"/>
      <c r="O33" s="54"/>
      <c r="P33" s="43"/>
      <c r="Q33" s="43"/>
      <c r="R33" s="44"/>
      <c r="U33" s="45" t="s">
        <v>19</v>
      </c>
      <c r="V33" s="52" t="str">
        <f t="shared" si="0"/>
        <v>MARKOV DAVID</v>
      </c>
    </row>
    <row r="34" spans="1:22" s="45" customFormat="1" ht="9" customHeight="1">
      <c r="A34" s="48" t="s">
        <v>51</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22</v>
      </c>
      <c r="J34" s="130"/>
      <c r="K34" s="135"/>
      <c r="L34" s="138" t="s">
        <v>25</v>
      </c>
      <c r="M34" s="56" t="s">
        <v>28</v>
      </c>
      <c r="N34" s="131" t="str">
        <f>UPPER(IF(OR(M34="a",M34="as"),L32,IF(OR(M34="b",M34="bs"),L36,)))</f>
        <v>BIRČANIN</v>
      </c>
      <c r="O34" s="59"/>
      <c r="P34" s="43"/>
      <c r="Q34" s="43"/>
      <c r="R34" s="44"/>
      <c r="U34" s="45" t="s">
        <v>19</v>
      </c>
      <c r="V34" s="52" t="str">
        <f t="shared" si="0"/>
        <v>BYE </v>
      </c>
    </row>
    <row r="35" spans="1:22" s="45" customFormat="1" ht="9" customHeight="1">
      <c r="A35" s="48" t="s">
        <v>52</v>
      </c>
      <c r="B35" s="37" t="str">
        <f>IF($D35="","",VLOOKUP($D35,'[1]PRIPREMA DECACI GT'!$A$7:$P$70,15))</f>
        <v>DA</v>
      </c>
      <c r="C35" s="37">
        <f>IF($D35="","",VLOOKUP($D35,'[1]PRIPREMA DECACI GT'!$A$7:$P$70,16))</f>
        <v>0</v>
      </c>
      <c r="D35" s="38">
        <v>40</v>
      </c>
      <c r="E35" s="37" t="str">
        <f>UPPER(IF($D35="","",VLOOKUP($D35,'[1]PRIPREMA DECACI GT'!$A$7:$P$70,2)))</f>
        <v>DIMITRIJEV</v>
      </c>
      <c r="F35" s="37" t="str">
        <f>IF($D35="","",VLOOKUP($D35,'[1]PRIPREMA DECACI GT'!$A$7:$P$70,3))</f>
        <v>ĐORĐE</v>
      </c>
      <c r="G35" s="37"/>
      <c r="H35" s="37" t="str">
        <f>IF($D35="","",VLOOKUP($D35,'[1]PRIPREMA DECACI GT'!$A$7:$P$70,4))</f>
        <v>DIN</v>
      </c>
      <c r="I35" s="40"/>
      <c r="J35" s="131" t="str">
        <f>UPPER(IF(OR(I36="a",I36="as"),E35,IF(OR(I36="b",I36="bs"),E36,)))</f>
        <v>BIRČANIN</v>
      </c>
      <c r="K35" s="132"/>
      <c r="L35" s="135"/>
      <c r="M35" s="57"/>
      <c r="N35" s="130" t="s">
        <v>134</v>
      </c>
      <c r="O35" s="43"/>
      <c r="P35" s="43"/>
      <c r="Q35" s="43"/>
      <c r="R35" s="44"/>
      <c r="U35" s="45" t="s">
        <v>19</v>
      </c>
      <c r="V35" s="52" t="str">
        <f t="shared" si="0"/>
        <v>DIMITRIJEV ĐORĐE</v>
      </c>
    </row>
    <row r="36" spans="1:22" s="45" customFormat="1" ht="9" customHeight="1">
      <c r="A36" s="48" t="s">
        <v>53</v>
      </c>
      <c r="B36" s="37" t="str">
        <f>IF($D36="","",VLOOKUP($D36,'[1]PRIPREMA DECACI GT'!$A$7:$P$70,15))</f>
        <v>DA</v>
      </c>
      <c r="C36" s="37">
        <v>65</v>
      </c>
      <c r="D36" s="38">
        <v>20</v>
      </c>
      <c r="E36" s="37" t="str">
        <f>UPPER(IF($D36="","",VLOOKUP($D36,'[1]PRIPREMA DECACI GT'!$A$7:$P$70,2)))</f>
        <v>BIRČANIN</v>
      </c>
      <c r="F36" s="37" t="str">
        <f>IF($D36="","",VLOOKUP($D36,'[1]PRIPREMA DECACI GT'!$A$7:$P$70,3))</f>
        <v>LEON</v>
      </c>
      <c r="G36" s="37"/>
      <c r="H36" s="37" t="str">
        <f>IF($D36="","",VLOOKUP($D36,'[1]PRIPREMA DECACI GT'!$A$7:$P$70,4))</f>
        <v>TRK</v>
      </c>
      <c r="I36" s="49" t="s">
        <v>28</v>
      </c>
      <c r="J36" s="130" t="s">
        <v>112</v>
      </c>
      <c r="K36" s="133" t="s">
        <v>22</v>
      </c>
      <c r="L36" s="131" t="str">
        <f>UPPER(IF(OR(K36="a",K36="as"),J35,IF(OR(K36="b",K36="bs"),J37,)))</f>
        <v>BIRČANIN</v>
      </c>
      <c r="M36" s="58"/>
      <c r="N36" s="67" t="s">
        <v>54</v>
      </c>
      <c r="O36" s="68"/>
      <c r="P36" s="67" t="s">
        <v>55</v>
      </c>
      <c r="Q36" s="68"/>
      <c r="R36" s="44"/>
      <c r="U36" s="45" t="s">
        <v>19</v>
      </c>
      <c r="V36" s="52" t="str">
        <f t="shared" si="0"/>
        <v>BIRČANIN LEON</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131" t="str">
        <f>UPPER(IF(OR(I38="a",I38="as"),E37,IF(OR(I38="b",I38="bs"),E38,)))</f>
        <v>STOJKOVIĆ</v>
      </c>
      <c r="K37" s="134"/>
      <c r="L37" s="130" t="s">
        <v>129</v>
      </c>
      <c r="M37" s="43"/>
      <c r="N37" s="69" t="str">
        <f>UPPER(IF(OR(O23="a",O23="as"),P14,IF(OR(O23="b",O23="bs"),P30,)))</f>
        <v>ĆERTIĆ</v>
      </c>
      <c r="O37" s="70"/>
      <c r="P37" s="140"/>
      <c r="Q37" s="68"/>
      <c r="R37" s="44"/>
      <c r="U37" s="45" t="s">
        <v>19</v>
      </c>
      <c r="V37" s="52" t="str">
        <f t="shared" si="0"/>
        <v>BYE </v>
      </c>
    </row>
    <row r="38" spans="1:22" s="45" customFormat="1" ht="9" customHeight="1">
      <c r="A38" s="36" t="s">
        <v>57</v>
      </c>
      <c r="B38" s="37" t="str">
        <f>IF($D38="","",VLOOKUP($D38,'[1]PRIPREMA DECACI GT'!$A$7:$P$70,15))</f>
        <v>DA</v>
      </c>
      <c r="C38" s="37">
        <v>43</v>
      </c>
      <c r="D38" s="38">
        <v>8</v>
      </c>
      <c r="E38" s="39" t="str">
        <f>UPPER(IF($D38="","",VLOOKUP($D38,'[1]PRIPREMA DECACI GT'!$A$7:$P$70,2)))</f>
        <v>STOJKOVIĆ</v>
      </c>
      <c r="F38" s="39" t="str">
        <f>IF($D38="","",VLOOKUP($D38,'[1]PRIPREMA DECACI GT'!$A$7:$P$70,3))</f>
        <v>DAMJAN</v>
      </c>
      <c r="G38" s="39"/>
      <c r="H38" s="39" t="str">
        <f>IF($D38="","",VLOOKUP($D38,'[1]PRIPREMA DECACI GT'!$A$7:$P$70,4))</f>
        <v>DIN</v>
      </c>
      <c r="I38" s="49" t="s">
        <v>28</v>
      </c>
      <c r="J38" s="130"/>
      <c r="K38" s="135"/>
      <c r="L38" s="43"/>
      <c r="M38" s="71"/>
      <c r="N38" s="72" t="s">
        <v>25</v>
      </c>
      <c r="O38" s="73" t="s">
        <v>142</v>
      </c>
      <c r="P38" s="141" t="str">
        <f>UPPER(IF(OR(O38="a",O38="as"),N37,IF(OR(O38="b",O38="bs"),N39,)))</f>
        <v>ĆERTIĆ</v>
      </c>
      <c r="Q38" s="70"/>
      <c r="R38" s="44"/>
      <c r="U38" s="45" t="s">
        <v>19</v>
      </c>
      <c r="V38" s="52" t="str">
        <f t="shared" si="0"/>
        <v>STOJKOVIĆ DAMJAN</v>
      </c>
    </row>
    <row r="39" spans="1:22" s="45" customFormat="1" ht="9" customHeight="1">
      <c r="A39" s="36" t="s">
        <v>58</v>
      </c>
      <c r="B39" s="37" t="str">
        <f>IF($D39="","",VLOOKUP($D39,'[1]PRIPREMA DECACI GT'!$A$7:$P$70,15))</f>
        <v>DA</v>
      </c>
      <c r="C39" s="37">
        <v>34</v>
      </c>
      <c r="D39" s="38">
        <v>5</v>
      </c>
      <c r="E39" s="39" t="str">
        <f>UPPER(IF($D39="","",VLOOKUP($D39,'[1]PRIPREMA DECACI GT'!$A$7:$P$70,2)))</f>
        <v>STOKANOVIĆ</v>
      </c>
      <c r="F39" s="39" t="str">
        <f>IF($D39="","",VLOOKUP($D39,'[1]PRIPREMA DECACI GT'!$A$7:$P$70,3))</f>
        <v>NEMANJA</v>
      </c>
      <c r="G39" s="39"/>
      <c r="H39" s="39" t="str">
        <f>IF($D39="","",VLOOKUP($D39,'[1]PRIPREMA DECACI GT'!$A$7:$P$70,4))</f>
        <v>CZ</v>
      </c>
      <c r="I39" s="40"/>
      <c r="J39" s="137" t="s">
        <v>122</v>
      </c>
      <c r="K39" s="132"/>
      <c r="L39" s="43"/>
      <c r="M39" s="74"/>
      <c r="N39" s="69" t="str">
        <f>UPPER(IF(OR(O55="a",O55="as"),P46,IF(OR(O55="b",O55="bs"),P62,)))</f>
        <v>STOKANOVIC NOV</v>
      </c>
      <c r="O39" s="75"/>
      <c r="P39" s="142" t="s">
        <v>134</v>
      </c>
      <c r="Q39" s="68"/>
      <c r="R39" s="44"/>
      <c r="U39" s="45" t="s">
        <v>19</v>
      </c>
      <c r="V39" s="52" t="str">
        <f t="shared" si="0"/>
        <v>STOKANOVIĆ NEMANJA</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130"/>
      <c r="K40" s="133" t="s">
        <v>22</v>
      </c>
      <c r="L40" s="41" t="str">
        <f>UPPER(IF(OR(K40="a",K40="as"),J39,IF(OR(K40="b",K40="bs"),J41,)))</f>
        <v>STOKANOVIC NEM</v>
      </c>
      <c r="M40" s="42"/>
      <c r="N40" s="68"/>
      <c r="O40" s="68"/>
      <c r="P40" s="143"/>
      <c r="Q40" s="68"/>
      <c r="R40" s="44"/>
      <c r="U40" s="45" t="s">
        <v>19</v>
      </c>
      <c r="V40" s="52" t="str">
        <f t="shared" si="0"/>
        <v>BYE </v>
      </c>
    </row>
    <row r="41" spans="1:22" s="45" customFormat="1" ht="9" customHeight="1">
      <c r="A41" s="48" t="s">
        <v>60</v>
      </c>
      <c r="B41" s="37" t="str">
        <f>IF($D41="","",VLOOKUP($D41,'[1]PRIPREMA DECACI GT'!$A$7:$P$70,15))</f>
        <v>DA</v>
      </c>
      <c r="C41" s="37">
        <v>142</v>
      </c>
      <c r="D41" s="38">
        <v>31</v>
      </c>
      <c r="E41" s="37" t="str">
        <f>UPPER(IF($D41="","",VLOOKUP($D41,'[1]PRIPREMA DECACI GT'!$A$7:$P$70,2)))</f>
        <v>PETROVIĆ</v>
      </c>
      <c r="F41" s="37" t="str">
        <f>IF($D41="","",VLOOKUP($D41,'[1]PRIPREMA DECACI GT'!$A$7:$P$70,3))</f>
        <v>NIKOLA</v>
      </c>
      <c r="G41" s="37"/>
      <c r="H41" s="37" t="str">
        <f>IF($D41="","",VLOOKUP($D41,'[1]PRIPREMA DECACI GT'!$A$7:$P$70,4))</f>
        <v>CLA</v>
      </c>
      <c r="I41" s="40"/>
      <c r="J41" s="131" t="str">
        <f>UPPER(IF(OR(I42="a",I42="as"),E41,IF(OR(I42="b",I42="bs"),E42,)))</f>
        <v>ALEKSIĆ</v>
      </c>
      <c r="K41" s="134"/>
      <c r="L41" s="130" t="s">
        <v>130</v>
      </c>
      <c r="M41" s="54"/>
      <c r="N41" s="68"/>
      <c r="O41" s="68"/>
      <c r="P41" s="68"/>
      <c r="Q41" s="68"/>
      <c r="R41" s="44"/>
      <c r="U41" s="45" t="s">
        <v>19</v>
      </c>
      <c r="V41" s="52" t="str">
        <f t="shared" si="0"/>
        <v>PETROVIĆ NIKOLA</v>
      </c>
    </row>
    <row r="42" spans="1:22" s="45" customFormat="1" ht="9" customHeight="1">
      <c r="A42" s="48" t="s">
        <v>61</v>
      </c>
      <c r="B42" s="37" t="str">
        <f>IF($D42="","",VLOOKUP($D42,'[1]PRIPREMA DECACI GT'!$A$7:$P$70,15))</f>
        <v>DA</v>
      </c>
      <c r="C42" s="37">
        <v>61</v>
      </c>
      <c r="D42" s="38">
        <v>17</v>
      </c>
      <c r="E42" s="37" t="str">
        <f>UPPER(IF($D42="","",VLOOKUP($D42,'[1]PRIPREMA DECACI GT'!$A$7:$P$70,2)))</f>
        <v>ALEKSIĆ</v>
      </c>
      <c r="F42" s="37" t="str">
        <f>IF($D42="","",VLOOKUP($D42,'[1]PRIPREMA DECACI GT'!$A$7:$P$70,3))</f>
        <v>MARKO</v>
      </c>
      <c r="G42" s="37"/>
      <c r="H42" s="37" t="str">
        <f>IF($D42="","",VLOOKUP($D42,'[1]PRIPREMA DECACI GT'!$A$7:$P$70,4))</f>
        <v>MAT</v>
      </c>
      <c r="I42" s="49" t="s">
        <v>28</v>
      </c>
      <c r="J42" s="130" t="s">
        <v>113</v>
      </c>
      <c r="K42" s="135"/>
      <c r="L42" s="55" t="s">
        <v>25</v>
      </c>
      <c r="M42" s="56" t="s">
        <v>22</v>
      </c>
      <c r="N42" s="41" t="str">
        <f>UPPER(IF(OR(M42="a",M42="as"),L40,IF(OR(M42="b",M42="bs"),L44,)))</f>
        <v>STOKANOVIC NEM</v>
      </c>
      <c r="O42" s="42"/>
      <c r="P42" s="43"/>
      <c r="Q42" s="43"/>
      <c r="R42" s="44"/>
      <c r="U42" s="45" t="s">
        <v>19</v>
      </c>
      <c r="V42" s="52" t="str">
        <f t="shared" si="0"/>
        <v>ALEKSIĆ MARKO</v>
      </c>
    </row>
    <row r="43" spans="1:22" s="45" customFormat="1" ht="9" customHeight="1">
      <c r="A43" s="48" t="s">
        <v>62</v>
      </c>
      <c r="B43" s="37" t="str">
        <f>IF($D43="","",VLOOKUP($D43,'[1]PRIPREMA DECACI GT'!$A$7:$P$70,15))</f>
        <v>DA</v>
      </c>
      <c r="C43" s="37">
        <v>152</v>
      </c>
      <c r="D43" s="38">
        <v>34</v>
      </c>
      <c r="E43" s="37" t="str">
        <f>UPPER(IF($D43="","",VLOOKUP($D43,'[1]PRIPREMA DECACI GT'!$A$7:$P$70,2)))</f>
        <v>RADIVOJEVIĆ</v>
      </c>
      <c r="F43" s="37" t="str">
        <f>IF($D43="","",VLOOKUP($D43,'[1]PRIPREMA DECACI GT'!$A$7:$P$70,3))</f>
        <v>JOVAN</v>
      </c>
      <c r="G43" s="37"/>
      <c r="H43" s="37" t="str">
        <f>IF($D43="","",VLOOKUP($D43,'[1]PRIPREMA DECACI GT'!$A$7:$P$70,4))</f>
        <v>NEB</v>
      </c>
      <c r="I43" s="40"/>
      <c r="J43" s="136" t="str">
        <f>UPPER(IF(OR(I44="a",I44="as"),E43,IF(OR(I44="b",I44="bs"),E44,)))</f>
        <v>RADIVOJEVIĆ</v>
      </c>
      <c r="K43" s="132"/>
      <c r="L43" s="135"/>
      <c r="M43" s="57"/>
      <c r="N43" s="130" t="s">
        <v>131</v>
      </c>
      <c r="O43" s="54"/>
      <c r="P43" s="43"/>
      <c r="Q43" s="43"/>
      <c r="R43" s="44"/>
      <c r="U43" s="45" t="s">
        <v>19</v>
      </c>
      <c r="V43" s="52" t="str">
        <f t="shared" si="0"/>
        <v>RADIVOJEVIĆ JOVAN</v>
      </c>
    </row>
    <row r="44" spans="1:22" s="45" customFormat="1" ht="9" customHeight="1">
      <c r="A44" s="48" t="s">
        <v>63</v>
      </c>
      <c r="B44" s="37" t="str">
        <f>IF($D44="","",VLOOKUP($D44,'[1]PRIPREMA DECACI GT'!$A$7:$P$70,15))</f>
        <v>DA</v>
      </c>
      <c r="C44" s="37">
        <v>72</v>
      </c>
      <c r="D44" s="38">
        <v>24</v>
      </c>
      <c r="E44" s="37" t="str">
        <f>UPPER(IF($D44="","",VLOOKUP($D44,'[1]PRIPREMA DECACI GT'!$A$7:$P$70,2)))</f>
        <v>PAVLOVIĆ</v>
      </c>
      <c r="F44" s="37" t="str">
        <f>IF($D44="","",VLOOKUP($D44,'[1]PRIPREMA DECACI GT'!$A$7:$P$70,3))</f>
        <v>ALEKSA</v>
      </c>
      <c r="G44" s="37"/>
      <c r="H44" s="37" t="str">
        <f>IF($D44="","",VLOOKUP($D44,'[1]PRIPREMA DECACI GT'!$A$7:$P$70,4))</f>
        <v>GAZ</v>
      </c>
      <c r="I44" s="49" t="s">
        <v>22</v>
      </c>
      <c r="J44" s="130" t="s">
        <v>114</v>
      </c>
      <c r="K44" s="133" t="s">
        <v>28</v>
      </c>
      <c r="L44" s="131" t="str">
        <f>UPPER(IF(OR(K44="a",K44="as"),J43,IF(OR(K44="b",K44="bs"),J45,)))</f>
        <v>KRUŠČIĆ</v>
      </c>
      <c r="M44" s="58"/>
      <c r="N44" s="43"/>
      <c r="O44" s="54"/>
      <c r="P44" s="43"/>
      <c r="Q44" s="43"/>
      <c r="R44" s="44"/>
      <c r="U44" s="45" t="s">
        <v>19</v>
      </c>
      <c r="V44" s="52" t="str">
        <f t="shared" si="0"/>
        <v>PAVLOVIĆ ALEKSA</v>
      </c>
    </row>
    <row r="45" spans="1:22" s="45" customFormat="1" ht="9" customHeight="1">
      <c r="A45" s="48" t="s">
        <v>64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131" t="str">
        <f>UPPER(IF(OR(I46="a",I46="as"),E45,IF(OR(I46="b",I46="bs"),E46,)))</f>
        <v>KRUŠČIĆ</v>
      </c>
      <c r="K45" s="134"/>
      <c r="L45" s="130" t="s">
        <v>131</v>
      </c>
      <c r="M45" s="43"/>
      <c r="N45" s="43"/>
      <c r="O45" s="54"/>
      <c r="P45" s="43"/>
      <c r="Q45" s="43"/>
      <c r="R45" s="44"/>
      <c r="U45" s="45" t="s">
        <v>19</v>
      </c>
      <c r="V45" s="52" t="str">
        <f t="shared" si="0"/>
        <v>BYE </v>
      </c>
    </row>
    <row r="46" spans="1:22" s="45" customFormat="1" ht="9" customHeight="1">
      <c r="A46" s="36" t="s">
        <v>65</v>
      </c>
      <c r="B46" s="37" t="str">
        <f>IF($D46="","",VLOOKUP($D46,'[1]PRIPREMA DECACI GT'!$A$7:$P$70,15))</f>
        <v>DA</v>
      </c>
      <c r="C46" s="37">
        <v>50</v>
      </c>
      <c r="D46" s="38">
        <v>12</v>
      </c>
      <c r="E46" s="39" t="str">
        <f>UPPER(IF($D46="","",VLOOKUP($D46,'[1]PRIPREMA DECACI GT'!$A$7:$P$70,2)))</f>
        <v>KRUŠČIĆ</v>
      </c>
      <c r="F46" s="39" t="str">
        <f>IF($D46="","",VLOOKUP($D46,'[1]PRIPREMA DECACI GT'!$A$7:$P$70,3))</f>
        <v>VUK</v>
      </c>
      <c r="G46" s="39"/>
      <c r="H46" s="39" t="str">
        <f>IF($D46="","",VLOOKUP($D46,'[1]PRIPREMA DECACI GT'!$A$7:$P$70,4))</f>
        <v>REK</v>
      </c>
      <c r="I46" s="49" t="s">
        <v>28</v>
      </c>
      <c r="J46" s="130"/>
      <c r="K46" s="135"/>
      <c r="L46" s="135"/>
      <c r="M46" s="60"/>
      <c r="N46" s="55" t="s">
        <v>25</v>
      </c>
      <c r="O46" s="56" t="s">
        <v>28</v>
      </c>
      <c r="P46" s="41" t="str">
        <f>UPPER(IF(OR(O46="a",O46="as"),N42,IF(OR(O46="b",O46="bs"),N50,)))</f>
        <v>STOKANOVIC NOV</v>
      </c>
      <c r="Q46" s="42"/>
      <c r="R46" s="44"/>
      <c r="U46" s="45" t="s">
        <v>19</v>
      </c>
      <c r="V46" s="52" t="str">
        <f t="shared" si="0"/>
        <v>KRUŠČIĆ VUK</v>
      </c>
    </row>
    <row r="47" spans="1:22" s="45" customFormat="1" ht="9" customHeight="1">
      <c r="A47" s="36" t="s">
        <v>66</v>
      </c>
      <c r="B47" s="37" t="str">
        <f>IF($D47="","",VLOOKUP($D47,'[1]PRIPREMA DECACI GT'!$A$7:$P$70,15))</f>
        <v>DA</v>
      </c>
      <c r="C47" s="37">
        <v>51</v>
      </c>
      <c r="D47" s="38">
        <v>13</v>
      </c>
      <c r="E47" s="39" t="str">
        <f>UPPER(IF($D47="","",VLOOKUP($D47,'[1]PRIPREMA DECACI GT'!$A$7:$P$70,2)))</f>
        <v>STOKANOVIĆ</v>
      </c>
      <c r="F47" s="39" t="str">
        <f>IF($D47="","",VLOOKUP($D47,'[1]PRIPREMA DECACI GT'!$A$7:$P$70,3))</f>
        <v>NOVAK</v>
      </c>
      <c r="G47" s="39"/>
      <c r="H47" s="39" t="str">
        <f>IF($D47="","",VLOOKUP($D47,'[1]PRIPREMA DECACI GT'!$A$7:$P$70,4))</f>
        <v>CZ</v>
      </c>
      <c r="I47" s="40"/>
      <c r="J47" s="137" t="s">
        <v>123</v>
      </c>
      <c r="K47" s="132"/>
      <c r="L47" s="43"/>
      <c r="M47" s="43"/>
      <c r="N47" s="43"/>
      <c r="O47" s="54"/>
      <c r="P47" s="130" t="s">
        <v>111</v>
      </c>
      <c r="Q47" s="54"/>
      <c r="R47" s="44"/>
      <c r="U47" s="45" t="s">
        <v>19</v>
      </c>
      <c r="V47" s="52" t="str">
        <f t="shared" si="0"/>
        <v>STOKANOVIĆ NOVAK</v>
      </c>
    </row>
    <row r="48" spans="1:22" s="45" customFormat="1" ht="9" customHeight="1">
      <c r="A48" s="48" t="s">
        <v>67</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130"/>
      <c r="K48" s="133" t="s">
        <v>22</v>
      </c>
      <c r="L48" s="41" t="str">
        <f>UPPER(IF(OR(K48="a",K48="as"),J47,IF(OR(K48="b",K48="bs"),J49,)))</f>
        <v>STOKANOVIC NOV</v>
      </c>
      <c r="M48" s="42"/>
      <c r="N48" s="43"/>
      <c r="O48" s="54"/>
      <c r="P48" s="43"/>
      <c r="Q48" s="54"/>
      <c r="R48" s="44"/>
      <c r="U48" s="45" t="s">
        <v>19</v>
      </c>
      <c r="V48" s="52" t="str">
        <f t="shared" si="0"/>
        <v>BYE </v>
      </c>
    </row>
    <row r="49" spans="1:22" s="45" customFormat="1" ht="9" customHeight="1">
      <c r="A49" s="48" t="s">
        <v>68</v>
      </c>
      <c r="B49" s="37" t="str">
        <f>IF($D49="","",VLOOKUP($D49,'[1]PRIPREMA DECACI GT'!$A$7:$P$70,15))</f>
        <v>DA</v>
      </c>
      <c r="C49" s="37">
        <v>177</v>
      </c>
      <c r="D49" s="38">
        <v>37</v>
      </c>
      <c r="E49" s="37" t="str">
        <f>UPPER(IF($D49="","",VLOOKUP($D49,'[1]PRIPREMA DECACI GT'!$A$7:$P$70,2)))</f>
        <v>OPARNICA</v>
      </c>
      <c r="F49" s="37" t="str">
        <f>IF($D49="","",VLOOKUP($D49,'[1]PRIPREMA DECACI GT'!$A$7:$P$70,3))</f>
        <v>ALEKSA</v>
      </c>
      <c r="G49" s="37"/>
      <c r="H49" s="37" t="str">
        <f>IF($D49="","",VLOOKUP($D49,'[1]PRIPREMA DECACI GT'!$A$7:$P$70,4))</f>
        <v>REK</v>
      </c>
      <c r="I49" s="40"/>
      <c r="J49" s="131" t="str">
        <f>UPPER(IF(OR(I50="a",I50="as"),E49,IF(OR(I50="b",I50="bs"),E50,)))</f>
        <v>OPARNICA</v>
      </c>
      <c r="K49" s="134"/>
      <c r="L49" s="130" t="s">
        <v>115</v>
      </c>
      <c r="M49" s="54"/>
      <c r="N49" s="43"/>
      <c r="O49" s="54"/>
      <c r="P49" s="43"/>
      <c r="Q49" s="54"/>
      <c r="R49" s="44"/>
      <c r="U49" s="45" t="s">
        <v>19</v>
      </c>
      <c r="V49" s="52" t="str">
        <f t="shared" si="0"/>
        <v>OPARNICA ALEKSA</v>
      </c>
    </row>
    <row r="50" spans="1:22" s="45" customFormat="1" ht="9" customHeight="1">
      <c r="A50" s="48" t="s">
        <v>69</v>
      </c>
      <c r="B50" s="37" t="str">
        <f>IF($D50="","",VLOOKUP($D50,'[1]PRIPREMA DECACI GT'!$A$7:$P$70,15))</f>
        <v>DA</v>
      </c>
      <c r="C50" s="37">
        <v>127</v>
      </c>
      <c r="D50" s="38">
        <v>30</v>
      </c>
      <c r="E50" s="37" t="str">
        <f>UPPER(IF($D50="","",VLOOKUP($D50,'[1]PRIPREMA DECACI GT'!$A$7:$P$70,2)))</f>
        <v>SUŠIĆ</v>
      </c>
      <c r="F50" s="37" t="str">
        <f>IF($D50="","",VLOOKUP($D50,'[1]PRIPREMA DECACI GT'!$A$7:$P$70,3))</f>
        <v>NIKOLA</v>
      </c>
      <c r="G50" s="37"/>
      <c r="H50" s="37" t="str">
        <f>IF($D50="","",VLOOKUP($D50,'[1]PRIPREMA DECACI GT'!$A$7:$P$70,4))</f>
        <v>DIN</v>
      </c>
      <c r="I50" s="49" t="s">
        <v>22</v>
      </c>
      <c r="J50" s="130" t="s">
        <v>115</v>
      </c>
      <c r="K50" s="135"/>
      <c r="L50" s="138" t="s">
        <v>25</v>
      </c>
      <c r="M50" s="56" t="s">
        <v>22</v>
      </c>
      <c r="N50" s="41" t="str">
        <f>UPPER(IF(OR(M50="a",M50="as"),L48,IF(OR(M50="b",M50="bs"),L52,)))</f>
        <v>STOKANOVIC NOV</v>
      </c>
      <c r="O50" s="59"/>
      <c r="P50" s="43"/>
      <c r="Q50" s="54"/>
      <c r="R50" s="44"/>
      <c r="U50" s="45" t="s">
        <v>19</v>
      </c>
      <c r="V50" s="52" t="str">
        <f t="shared" si="0"/>
        <v>SUŠIĆ NIKOLA</v>
      </c>
    </row>
    <row r="51" spans="1:22" s="45" customFormat="1" ht="9" customHeight="1">
      <c r="A51" s="48" t="s">
        <v>70</v>
      </c>
      <c r="B51" s="37" t="str">
        <f>IF($D51="","",VLOOKUP($D51,'[1]PRIPREMA DECACI GT'!$A$7:$P$70,15))</f>
        <v>DA</v>
      </c>
      <c r="C51" s="37">
        <f>IF($D51="","",VLOOKUP($D51,'[1]PRIPREMA DECACI GT'!$A$7:$P$70,16))</f>
        <v>0</v>
      </c>
      <c r="D51" s="38">
        <v>38</v>
      </c>
      <c r="E51" s="37" t="str">
        <f>UPPER(IF($D51="","",VLOOKUP($D51,'[1]PRIPREMA DECACI GT'!$A$7:$P$70,2)))</f>
        <v>MATOVIĆ</v>
      </c>
      <c r="F51" s="37" t="str">
        <f>IF($D51="","",VLOOKUP($D51,'[1]PRIPREMA DECACI GT'!$A$7:$P$70,3))</f>
        <v>NIKOLA</v>
      </c>
      <c r="G51" s="37"/>
      <c r="H51" s="37" t="str">
        <f>IF($D51="","",VLOOKUP($D51,'[1]PRIPREMA DECACI GT'!$A$7:$P$70,4))</f>
        <v>HAR</v>
      </c>
      <c r="I51" s="40"/>
      <c r="J51" s="131" t="str">
        <f>UPPER(IF(OR(I52="a",I52="as"),E51,IF(OR(I52="b",I52="bs"),E52,)))</f>
        <v>MATOVIĆ</v>
      </c>
      <c r="K51" s="132"/>
      <c r="L51" s="135"/>
      <c r="M51" s="57"/>
      <c r="N51" s="130" t="s">
        <v>135</v>
      </c>
      <c r="O51" s="43"/>
      <c r="P51" s="43"/>
      <c r="Q51" s="54"/>
      <c r="R51" s="44"/>
      <c r="U51" s="45" t="s">
        <v>19</v>
      </c>
      <c r="V51" s="52" t="str">
        <f t="shared" si="0"/>
        <v>MATOVIĆ NIKOLA</v>
      </c>
    </row>
    <row r="52" spans="1:22" s="45" customFormat="1" ht="9" customHeight="1">
      <c r="A52" s="48" t="s">
        <v>71</v>
      </c>
      <c r="B52" s="37" t="str">
        <f>IF($D52="","",VLOOKUP($D52,'[1]PRIPREMA DECACI GT'!$A$7:$P$70,15))</f>
        <v>DA</v>
      </c>
      <c r="C52" s="37">
        <v>147</v>
      </c>
      <c r="D52" s="38">
        <v>32</v>
      </c>
      <c r="E52" s="37" t="str">
        <f>UPPER(IF($D52="","",VLOOKUP($D52,'[1]PRIPREMA DECACI GT'!$A$7:$P$70,2)))</f>
        <v>VELINOVIĆ</v>
      </c>
      <c r="F52" s="37" t="str">
        <f>IF($D52="","",VLOOKUP($D52,'[1]PRIPREMA DECACI GT'!$A$7:$P$70,3))</f>
        <v>ALEKSA</v>
      </c>
      <c r="G52" s="37"/>
      <c r="H52" s="37" t="str">
        <f>IF($D52="","",VLOOKUP($D52,'[1]PRIPREMA DECACI GT'!$A$7:$P$70,4))</f>
        <v>BAS</v>
      </c>
      <c r="I52" s="49" t="s">
        <v>22</v>
      </c>
      <c r="J52" s="130" t="s">
        <v>116</v>
      </c>
      <c r="K52" s="133" t="s">
        <v>28</v>
      </c>
      <c r="L52" s="131" t="str">
        <f>UPPER(IF(OR(K52="a",K52="as"),J51,IF(OR(K52="b",K52="bs"),J53,)))</f>
        <v>JOVIĆ</v>
      </c>
      <c r="M52" s="58"/>
      <c r="N52" s="43"/>
      <c r="O52" s="43"/>
      <c r="P52" s="43"/>
      <c r="Q52" s="54"/>
      <c r="R52" s="44"/>
      <c r="U52" s="45" t="s">
        <v>19</v>
      </c>
      <c r="V52" s="52" t="str">
        <f t="shared" si="0"/>
        <v>VELINOVIĆ ALEKSA</v>
      </c>
    </row>
    <row r="53" spans="1:22" s="45" customFormat="1" ht="9" customHeight="1">
      <c r="A53" s="48" t="s">
        <v>72</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131" t="str">
        <f>UPPER(IF(OR(I54="a",I54="as"),E53,IF(OR(I54="b",I54="bs"),E54,)))</f>
        <v>JOVIĆ</v>
      </c>
      <c r="K53" s="134"/>
      <c r="L53" s="130" t="s">
        <v>108</v>
      </c>
      <c r="M53" s="43"/>
      <c r="N53" s="43"/>
      <c r="O53" s="43"/>
      <c r="P53" s="43"/>
      <c r="Q53" s="54"/>
      <c r="R53" s="44"/>
      <c r="U53" s="45" t="s">
        <v>19</v>
      </c>
      <c r="V53" s="52" t="str">
        <f t="shared" si="0"/>
        <v>BYE </v>
      </c>
    </row>
    <row r="54" spans="1:22" s="45" customFormat="1" ht="9" customHeight="1">
      <c r="A54" s="36" t="s">
        <v>73</v>
      </c>
      <c r="B54" s="37" t="str">
        <f>IF($D54="","",VLOOKUP($D54,'[1]PRIPREMA DECACI GT'!$A$7:$P$70,15))</f>
        <v>DA</v>
      </c>
      <c r="C54" s="37">
        <v>29</v>
      </c>
      <c r="D54" s="38">
        <v>3</v>
      </c>
      <c r="E54" s="39" t="str">
        <f>UPPER(IF($D54="","",VLOOKUP($D54,'[1]PRIPREMA DECACI GT'!$A$7:$P$70,2)))</f>
        <v>JOVIĆ</v>
      </c>
      <c r="F54" s="39" t="str">
        <f>IF($D54="","",VLOOKUP($D54,'[1]PRIPREMA DECACI GT'!$A$7:$P$70,3))</f>
        <v>NIKOLA</v>
      </c>
      <c r="G54" s="39"/>
      <c r="H54" s="39" t="str">
        <f>IF($D54="","",VLOOKUP($D54,'[1]PRIPREMA DECACI GT'!$A$7:$P$70,4))</f>
        <v>TAŽ</v>
      </c>
      <c r="I54" s="49" t="s">
        <v>28</v>
      </c>
      <c r="J54" s="130"/>
      <c r="K54" s="135"/>
      <c r="L54" s="135"/>
      <c r="M54" s="60"/>
      <c r="N54" s="62" t="s">
        <v>74</v>
      </c>
      <c r="O54" s="63"/>
      <c r="P54" s="41" t="str">
        <f>UPPER(IF(OR(O55="a",O55="as"),P46,IF(OR(O55="b",O55="bs"),P62,)))</f>
        <v>STOKANOVIC NOV</v>
      </c>
      <c r="Q54" s="64"/>
      <c r="R54" s="44"/>
      <c r="U54" s="45" t="s">
        <v>19</v>
      </c>
      <c r="V54" s="52" t="str">
        <f t="shared" si="0"/>
        <v>JOVIĆ NIKOLA</v>
      </c>
    </row>
    <row r="55" spans="1:22" s="45" customFormat="1" ht="9" customHeight="1">
      <c r="A55" s="36" t="s">
        <v>75</v>
      </c>
      <c r="B55" s="37" t="str">
        <f>IF($D55="","",VLOOKUP($D55,'[1]PRIPREMA DECACI GT'!$A$7:$P$70,15))</f>
        <v>DA</v>
      </c>
      <c r="C55" s="37">
        <v>38</v>
      </c>
      <c r="D55" s="38">
        <v>6</v>
      </c>
      <c r="E55" s="39" t="str">
        <f>UPPER(IF($D55="","",VLOOKUP($D55,'[1]PRIPREMA DECACI GT'!$A$7:$P$70,2)))</f>
        <v>HUĐEC</v>
      </c>
      <c r="F55" s="39" t="str">
        <f>IF($D55="","",VLOOKUP($D55,'[1]PRIPREMA DECACI GT'!$A$7:$P$70,3))</f>
        <v>ALEKSANDAR</v>
      </c>
      <c r="G55" s="39"/>
      <c r="H55" s="39" t="str">
        <f>IF($D55="","",VLOOKUP($D55,'[1]PRIPREMA DECACI GT'!$A$7:$P$70,4))</f>
        <v>SBG</v>
      </c>
      <c r="I55" s="40"/>
      <c r="J55" s="131" t="str">
        <f>UPPER(IF(OR(I56="a",I56="as"),E55,IF(OR(I56="b",I56="bs"),E56,)))</f>
        <v>HUĐEC</v>
      </c>
      <c r="K55" s="132"/>
      <c r="L55" s="135"/>
      <c r="M55" s="43"/>
      <c r="N55" s="55" t="s">
        <v>25</v>
      </c>
      <c r="O55" s="65" t="s">
        <v>22</v>
      </c>
      <c r="P55" s="130" t="s">
        <v>141</v>
      </c>
      <c r="Q55" s="66"/>
      <c r="R55" s="44"/>
      <c r="U55" s="45" t="s">
        <v>19</v>
      </c>
      <c r="V55" s="52" t="str">
        <f t="shared" si="0"/>
        <v>HUĐEC ALEKSANDAR</v>
      </c>
    </row>
    <row r="56" spans="1:22" s="45" customFormat="1" ht="9" customHeight="1">
      <c r="A56" s="48" t="s">
        <v>76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130"/>
      <c r="K56" s="133" t="s">
        <v>22</v>
      </c>
      <c r="L56" s="131" t="str">
        <f>UPPER(IF(OR(K56="a",K56="as"),J55,IF(OR(K56="b",K56="bs"),J57,)))</f>
        <v>HUĐEC</v>
      </c>
      <c r="M56" s="42"/>
      <c r="N56" s="43"/>
      <c r="O56" s="43"/>
      <c r="P56" s="43"/>
      <c r="Q56" s="54"/>
      <c r="R56" s="44"/>
      <c r="U56" s="45" t="s">
        <v>19</v>
      </c>
      <c r="V56" s="52" t="str">
        <f t="shared" si="0"/>
        <v>BYE </v>
      </c>
    </row>
    <row r="57" spans="1:22" s="45" customFormat="1" ht="9" customHeight="1">
      <c r="A57" s="48" t="s">
        <v>77</v>
      </c>
      <c r="B57" s="37" t="str">
        <f>IF($D57="","",VLOOKUP($D57,'[1]PRIPREMA DECACI GT'!$A$7:$P$70,15))</f>
        <v>DA</v>
      </c>
      <c r="C57" s="37">
        <v>158</v>
      </c>
      <c r="D57" s="38">
        <v>36</v>
      </c>
      <c r="E57" s="37" t="str">
        <f>UPPER(IF($D57="","",VLOOKUP($D57,'[1]PRIPREMA DECACI GT'!$A$7:$P$70,2)))</f>
        <v>TODIĆ</v>
      </c>
      <c r="F57" s="37" t="str">
        <f>IF($D57="","",VLOOKUP($D57,'[1]PRIPREMA DECACI GT'!$A$7:$P$70,3))</f>
        <v>RELJA</v>
      </c>
      <c r="G57" s="37"/>
      <c r="H57" s="37" t="str">
        <f>IF($D57="","",VLOOKUP($D57,'[1]PRIPREMA DECACI GT'!$A$7:$P$70,4))</f>
        <v>TPC</v>
      </c>
      <c r="I57" s="40"/>
      <c r="J57" s="131" t="str">
        <f>UPPER(IF(OR(I58="a",I58="as"),E57,IF(OR(I58="b",I58="bs"),E58,)))</f>
        <v>TODIĆ</v>
      </c>
      <c r="K57" s="134"/>
      <c r="L57" s="130" t="s">
        <v>110</v>
      </c>
      <c r="M57" s="54"/>
      <c r="N57" s="43"/>
      <c r="O57" s="43"/>
      <c r="P57" s="43"/>
      <c r="Q57" s="54"/>
      <c r="R57" s="44"/>
      <c r="U57" s="45" t="s">
        <v>19</v>
      </c>
      <c r="V57" s="52" t="str">
        <f t="shared" si="0"/>
        <v>TODIĆ RELJA</v>
      </c>
    </row>
    <row r="58" spans="1:22" s="45" customFormat="1" ht="9" customHeight="1">
      <c r="A58" s="48" t="s">
        <v>78</v>
      </c>
      <c r="B58" s="37">
        <f>IF($D58="","",VLOOKUP($D58,'[1]PRIPREMA DECACI GT'!$A$7:$P$70,15))</f>
      </c>
      <c r="C58" s="37">
        <f>IF($D58="","",VLOOKUP($D58,'[1]PRIPREMA DECACI GT'!$A$7:$P$70,16))</f>
      </c>
      <c r="D58" s="38"/>
      <c r="E58" s="37" t="s">
        <v>21</v>
      </c>
      <c r="F58" s="37">
        <f>IF($D58="","",VLOOKUP($D58,'[1]PRIPREMA DECACI GT'!$A$7:$P$70,3))</f>
      </c>
      <c r="G58" s="37"/>
      <c r="H58" s="37">
        <f>IF($D58="","",VLOOKUP($D58,'[1]PRIPREMA DECACI GT'!$A$7:$P$70,4))</f>
      </c>
      <c r="I58" s="49" t="s">
        <v>22</v>
      </c>
      <c r="J58" s="130"/>
      <c r="K58" s="43"/>
      <c r="L58" s="138" t="s">
        <v>25</v>
      </c>
      <c r="M58" s="56" t="s">
        <v>22</v>
      </c>
      <c r="N58" s="131" t="str">
        <f>UPPER(IF(OR(M58="a",M58="as"),L56,IF(OR(M58="b",M58="bs"),L60,)))</f>
        <v>HUĐEC</v>
      </c>
      <c r="O58" s="42"/>
      <c r="P58" s="43"/>
      <c r="Q58" s="54"/>
      <c r="R58" s="44"/>
      <c r="U58" s="45" t="s">
        <v>19</v>
      </c>
      <c r="V58" s="52" t="str">
        <f t="shared" si="0"/>
        <v>BYE </v>
      </c>
    </row>
    <row r="59" spans="1:22" s="45" customFormat="1" ht="9" customHeight="1">
      <c r="A59" s="48" t="s">
        <v>79</v>
      </c>
      <c r="B59" s="37" t="str">
        <f>IF($D59="","",VLOOKUP($D59,'[1]PRIPREMA DECACI GT'!$A$7:$P$70,15))</f>
        <v>DA</v>
      </c>
      <c r="C59" s="37">
        <v>154</v>
      </c>
      <c r="D59" s="38">
        <v>35</v>
      </c>
      <c r="E59" s="37" t="str">
        <f>UPPER(IF($D59="","",VLOOKUP($D59,'[1]PRIPREMA DECACI GT'!$A$7:$P$70,2)))</f>
        <v>NIKIĆ</v>
      </c>
      <c r="F59" s="37" t="str">
        <f>IF($D59="","",VLOOKUP($D59,'[1]PRIPREMA DECACI GT'!$A$7:$P$70,3))</f>
        <v>MIHAILO</v>
      </c>
      <c r="G59" s="37"/>
      <c r="H59" s="37" t="str">
        <f>IF($D59="","",VLOOKUP($D59,'[1]PRIPREMA DECACI GT'!$A$7:$P$70,4))</f>
        <v>SLI</v>
      </c>
      <c r="I59" s="40"/>
      <c r="J59" s="131" t="str">
        <f>UPPER(IF(OR(I60="a",I60="as"),E59,IF(OR(I60="b",I60="bs"),E60,)))</f>
        <v>NIKIĆ</v>
      </c>
      <c r="K59" s="42"/>
      <c r="L59" s="135"/>
      <c r="M59" s="57"/>
      <c r="N59" s="130" t="s">
        <v>136</v>
      </c>
      <c r="O59" s="54"/>
      <c r="P59" s="43"/>
      <c r="Q59" s="54"/>
      <c r="R59" s="44"/>
      <c r="U59" s="45" t="s">
        <v>19</v>
      </c>
      <c r="V59" s="52" t="str">
        <f t="shared" si="0"/>
        <v>NIKIĆ MIHAILO</v>
      </c>
    </row>
    <row r="60" spans="1:22" s="45" customFormat="1" ht="9" customHeight="1">
      <c r="A60" s="48" t="s">
        <v>80</v>
      </c>
      <c r="B60" s="37" t="str">
        <f>IF($D60="","",VLOOKUP($D60,'[1]PRIPREMA DECACI GT'!$A$7:$P$70,15))</f>
        <v>DA</v>
      </c>
      <c r="C60" s="37">
        <v>62</v>
      </c>
      <c r="D60" s="38">
        <v>18</v>
      </c>
      <c r="E60" s="37" t="str">
        <f>UPPER(IF($D60="","",VLOOKUP($D60,'[1]PRIPREMA DECACI GT'!$A$7:$P$70,2)))</f>
        <v>ĐOKIĆ</v>
      </c>
      <c r="F60" s="37" t="str">
        <f>IF($D60="","",VLOOKUP($D60,'[1]PRIPREMA DECACI GT'!$A$7:$P$70,3))</f>
        <v>MATEJ</v>
      </c>
      <c r="G60" s="37"/>
      <c r="H60" s="37" t="str">
        <f>IF($D60="","",VLOOKUP($D60,'[1]PRIPREMA DECACI GT'!$A$7:$P$70,4))</f>
        <v>SOL</v>
      </c>
      <c r="I60" s="49" t="s">
        <v>22</v>
      </c>
      <c r="J60" s="130" t="s">
        <v>117</v>
      </c>
      <c r="K60" s="50" t="s">
        <v>28</v>
      </c>
      <c r="L60" s="131" t="str">
        <f>UPPER(IF(OR(K60="a",K60="as"),J59,IF(OR(K60="b",K60="bs"),J61,)))</f>
        <v>JAGROVIĆ</v>
      </c>
      <c r="M60" s="58"/>
      <c r="N60" s="43"/>
      <c r="O60" s="54"/>
      <c r="P60" s="43"/>
      <c r="Q60" s="54"/>
      <c r="R60" s="44"/>
      <c r="U60" s="45" t="s">
        <v>19</v>
      </c>
      <c r="V60" s="52" t="str">
        <f t="shared" si="0"/>
        <v>ĐOKIĆ MATEJ</v>
      </c>
    </row>
    <row r="61" spans="1:22" s="45" customFormat="1" ht="9" customHeight="1">
      <c r="A61" s="48" t="s">
        <v>81</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131" t="str">
        <f>UPPER(IF(OR(I62="a",I62="as"),E61,IF(OR(I62="b",I62="bs"),E62,)))</f>
        <v>JAGROVIĆ</v>
      </c>
      <c r="K61" s="59"/>
      <c r="L61" s="130" t="s">
        <v>118</v>
      </c>
      <c r="M61" s="43"/>
      <c r="N61" s="43"/>
      <c r="O61" s="54"/>
      <c r="P61" s="135"/>
      <c r="Q61" s="54"/>
      <c r="R61" s="44"/>
      <c r="U61" s="45" t="s">
        <v>19</v>
      </c>
      <c r="V61" s="52" t="str">
        <f t="shared" si="0"/>
        <v>BYE </v>
      </c>
    </row>
    <row r="62" spans="1:22" s="45" customFormat="1" ht="9" customHeight="1">
      <c r="A62" s="36" t="s">
        <v>82</v>
      </c>
      <c r="B62" s="37" t="str">
        <f>IF($D62="","",VLOOKUP($D62,'[1]PRIPREMA DECACI GT'!$A$7:$P$70,15))</f>
        <v>DA</v>
      </c>
      <c r="C62" s="37">
        <v>49</v>
      </c>
      <c r="D62" s="38">
        <v>11</v>
      </c>
      <c r="E62" s="39" t="str">
        <f>UPPER(IF($D62="","",VLOOKUP($D62,'[1]PRIPREMA DECACI GT'!$A$7:$P$70,2)))</f>
        <v>JAGROVIĆ</v>
      </c>
      <c r="F62" s="39" t="str">
        <f>IF($D62="","",VLOOKUP($D62,'[1]PRIPREMA DECACI GT'!$A$7:$P$70,3))</f>
        <v>OGNJEN</v>
      </c>
      <c r="G62" s="39"/>
      <c r="H62" s="39" t="str">
        <f>IF($D62="","",VLOOKUP($D62,'[1]PRIPREMA DECACI GT'!$A$7:$P$70,4))</f>
        <v>TIP</v>
      </c>
      <c r="I62" s="49" t="s">
        <v>28</v>
      </c>
      <c r="J62" s="130"/>
      <c r="K62" s="43"/>
      <c r="L62" s="135"/>
      <c r="M62" s="60"/>
      <c r="N62" s="55" t="s">
        <v>25</v>
      </c>
      <c r="O62" s="56" t="s">
        <v>28</v>
      </c>
      <c r="P62" s="131" t="str">
        <f>UPPER(IF(OR(O62="a",O62="as"),N58,IF(OR(O62="b",O62="bs"),N66,)))</f>
        <v>ŽIVKOVIĆ</v>
      </c>
      <c r="Q62" s="59"/>
      <c r="R62" s="44"/>
      <c r="U62" s="45" t="s">
        <v>19</v>
      </c>
      <c r="V62" s="52" t="str">
        <f t="shared" si="0"/>
        <v>JAGROVIĆ OGNJEN</v>
      </c>
    </row>
    <row r="63" spans="1:22" s="45" customFormat="1" ht="9" customHeight="1">
      <c r="A63" s="36" t="s">
        <v>83</v>
      </c>
      <c r="B63" s="37" t="str">
        <f>IF($D63="","",VLOOKUP($D63,'[1]PRIPREMA DECACI GT'!$A$7:$P$70,15))</f>
        <v>DA</v>
      </c>
      <c r="C63" s="37">
        <v>55</v>
      </c>
      <c r="D63" s="38">
        <v>14</v>
      </c>
      <c r="E63" s="39" t="str">
        <f>UPPER(IF($D63="","",VLOOKUP($D63,'[1]PRIPREMA DECACI GT'!$A$7:$P$70,2)))</f>
        <v>RISTIĆ</v>
      </c>
      <c r="F63" s="39" t="str">
        <f>IF($D63="","",VLOOKUP($D63,'[1]PRIPREMA DECACI GT'!$A$7:$P$70,3))</f>
        <v>STRAHINJA</v>
      </c>
      <c r="G63" s="39"/>
      <c r="H63" s="39" t="str">
        <f>IF($D63="","",VLOOKUP($D63,'[1]PRIPREMA DECACI GT'!$A$7:$P$70,4))</f>
        <v>NEB</v>
      </c>
      <c r="I63" s="40"/>
      <c r="J63" s="131" t="str">
        <f>UPPER(IF(OR(I64="a",I64="as"),E63,IF(OR(I64="b",I64="bs"),E64,)))</f>
        <v>RISTIĆ</v>
      </c>
      <c r="K63" s="42"/>
      <c r="L63" s="135"/>
      <c r="M63" s="43"/>
      <c r="N63" s="43"/>
      <c r="O63" s="54"/>
      <c r="P63" s="130" t="s">
        <v>140</v>
      </c>
      <c r="Q63" s="43"/>
      <c r="R63" s="44"/>
      <c r="U63" s="45" t="s">
        <v>19</v>
      </c>
      <c r="V63" s="52" t="str">
        <f t="shared" si="0"/>
        <v>RISTIĆ STRAHINJA</v>
      </c>
    </row>
    <row r="64" spans="1:22" s="45" customFormat="1" ht="9" customHeight="1">
      <c r="A64" s="48" t="s">
        <v>84</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130"/>
      <c r="K64" s="50" t="s">
        <v>22</v>
      </c>
      <c r="L64" s="131" t="str">
        <f>UPPER(IF(OR(K64="a",K64="as"),J63,IF(OR(K64="b",K64="bs"),J65,)))</f>
        <v>RISTIĆ</v>
      </c>
      <c r="M64" s="42"/>
      <c r="N64" s="43"/>
      <c r="O64" s="54"/>
      <c r="P64" s="43"/>
      <c r="Q64" s="43"/>
      <c r="R64" s="44"/>
      <c r="U64" s="45" t="s">
        <v>19</v>
      </c>
      <c r="V64" s="52" t="str">
        <f t="shared" si="0"/>
        <v>BYE </v>
      </c>
    </row>
    <row r="65" spans="1:22" s="45" customFormat="1" ht="9" customHeight="1">
      <c r="A65" s="48" t="s">
        <v>85</v>
      </c>
      <c r="B65" s="37" t="str">
        <f>IF($D65="","",VLOOKUP($D65,'[1]PRIPREMA DECACI GT'!$A$7:$P$70,15))</f>
        <v>DA</v>
      </c>
      <c r="C65" s="37">
        <v>63</v>
      </c>
      <c r="D65" s="38">
        <v>19</v>
      </c>
      <c r="E65" s="37" t="str">
        <f>UPPER(IF($D65="","",VLOOKUP($D65,'[1]PRIPREMA DECACI GT'!$A$7:$P$70,2)))</f>
        <v>MILANOVIĆ</v>
      </c>
      <c r="F65" s="37" t="str">
        <f>IF($D65="","",VLOOKUP($D65,'[1]PRIPREMA DECACI GT'!$A$7:$P$70,3))</f>
        <v>NIKOLA</v>
      </c>
      <c r="G65" s="37"/>
      <c r="H65" s="37" t="str">
        <f>IF($D65="","",VLOOKUP($D65,'[1]PRIPREMA DECACI GT'!$A$7:$P$70,4))</f>
        <v>REK</v>
      </c>
      <c r="I65" s="40"/>
      <c r="J65" s="131" t="str">
        <f>UPPER(IF(OR(I66="a",I66="as"),E65,IF(OR(I66="b",I66="bs"),E66,)))</f>
        <v>MILANOVIĆ</v>
      </c>
      <c r="K65" s="53"/>
      <c r="L65" s="130" t="s">
        <v>115</v>
      </c>
      <c r="M65" s="54"/>
      <c r="N65" s="135"/>
      <c r="O65" s="54"/>
      <c r="P65" s="43"/>
      <c r="Q65" s="43"/>
      <c r="R65" s="44"/>
      <c r="U65" s="45" t="s">
        <v>19</v>
      </c>
      <c r="V65" s="52" t="str">
        <f t="shared" si="0"/>
        <v>MILANOVIĆ NIKOLA</v>
      </c>
    </row>
    <row r="66" spans="1:22" s="45" customFormat="1" ht="9" customHeight="1">
      <c r="A66" s="48" t="s">
        <v>86</v>
      </c>
      <c r="B66" s="37" t="str">
        <f>IF($D66="","",VLOOKUP($D66,'[1]PRIPREMA DECACI GT'!$A$7:$P$70,15))</f>
        <v>DA</v>
      </c>
      <c r="C66" s="37">
        <v>106</v>
      </c>
      <c r="D66" s="38">
        <v>28</v>
      </c>
      <c r="E66" s="37" t="str">
        <f>UPPER(IF($D66="","",VLOOKUP($D66,'[1]PRIPREMA DECACI GT'!$A$7:$P$70,2)))</f>
        <v>KNEŽEVIĆ</v>
      </c>
      <c r="F66" s="37" t="str">
        <f>IF($D66="","",VLOOKUP($D66,'[1]PRIPREMA DECACI GT'!$A$7:$P$70,3))</f>
        <v>ALEKSANDAR</v>
      </c>
      <c r="G66" s="37"/>
      <c r="H66" s="37" t="str">
        <f>IF($D66="","",VLOOKUP($D66,'[1]PRIPREMA DECACI GT'!$A$7:$P$70,4))</f>
        <v>CZ</v>
      </c>
      <c r="I66" s="49" t="s">
        <v>22</v>
      </c>
      <c r="J66" s="130" t="s">
        <v>118</v>
      </c>
      <c r="K66" s="43"/>
      <c r="L66" s="138" t="s">
        <v>25</v>
      </c>
      <c r="M66" s="56" t="s">
        <v>28</v>
      </c>
      <c r="N66" s="131" t="str">
        <f>UPPER(IF(OR(M66="a",M66="as"),L64,IF(OR(M66="b",M66="bs"),L68,)))</f>
        <v>ŽIVKOVIĆ</v>
      </c>
      <c r="O66" s="59"/>
      <c r="P66" s="43"/>
      <c r="Q66" s="43"/>
      <c r="R66" s="44"/>
      <c r="U66" s="45" t="s">
        <v>19</v>
      </c>
      <c r="V66" s="52" t="str">
        <f t="shared" si="0"/>
        <v>KNEŽEVIĆ ALEKSANDAR</v>
      </c>
    </row>
    <row r="67" spans="1:22" s="45" customFormat="1" ht="9" customHeight="1">
      <c r="A67" s="48" t="s">
        <v>87</v>
      </c>
      <c r="B67" s="37">
        <f>IF($D67="","",VLOOKUP($D67,'[1]PRIPREMA DECACI GT'!$A$7:$P$70,15))</f>
      </c>
      <c r="C67" s="37">
        <f>IF($D67="","",VLOOKUP($D67,'[1]PRIPREMA DECACI GT'!$A$7:$P$70,16))</f>
      </c>
      <c r="D67" s="38"/>
      <c r="E67" s="37" t="s">
        <v>21</v>
      </c>
      <c r="F67" s="37">
        <f>IF($D67="","",VLOOKUP($D67,'[1]PRIPREMA DECACI GT'!$A$7:$P$70,3))</f>
      </c>
      <c r="G67" s="37"/>
      <c r="H67" s="37">
        <f>IF($D67="","",VLOOKUP($D67,'[1]PRIPREMA DECACI GT'!$A$7:$P$70,4))</f>
      </c>
      <c r="I67" s="40"/>
      <c r="J67" s="131" t="s">
        <v>124</v>
      </c>
      <c r="K67" s="42"/>
      <c r="L67" s="135"/>
      <c r="M67" s="57"/>
      <c r="N67" s="130" t="s">
        <v>137</v>
      </c>
      <c r="O67" s="43"/>
      <c r="P67" s="43"/>
      <c r="Q67" s="43"/>
      <c r="R67" s="44"/>
      <c r="U67" s="45" t="s">
        <v>19</v>
      </c>
      <c r="V67" s="52" t="str">
        <f t="shared" si="0"/>
        <v>BYE </v>
      </c>
    </row>
    <row r="68" spans="1:22" s="45" customFormat="1" ht="9" customHeight="1">
      <c r="A68" s="48" t="s">
        <v>88</v>
      </c>
      <c r="B68" s="37" t="str">
        <f>IF($D68="","",VLOOKUP($D68,'[1]PRIPREMA DECACI GT'!$A$7:$P$70,15))</f>
        <v>DA</v>
      </c>
      <c r="C68" s="37">
        <v>85</v>
      </c>
      <c r="D68" s="38">
        <v>26</v>
      </c>
      <c r="E68" s="37" t="str">
        <f>UPPER(IF($D68="","",VLOOKUP($D68,'[1]PRIPREMA DECACI GT'!$A$7:$P$70,2)))</f>
        <v>ARSIĆ</v>
      </c>
      <c r="F68" s="37" t="str">
        <f>IF($D68="","",VLOOKUP($D68,'[1]PRIPREMA DECACI GT'!$A$7:$P$70,3))</f>
        <v>IGOR</v>
      </c>
      <c r="G68" s="37"/>
      <c r="H68" s="37" t="str">
        <f>IF($D68="","",VLOOKUP($D68,'[1]PRIPREMA DECACI GT'!$A$7:$P$70,4))</f>
        <v>GAZ</v>
      </c>
      <c r="I68" s="49" t="s">
        <v>28</v>
      </c>
      <c r="J68" s="130"/>
      <c r="K68" s="50" t="s">
        <v>28</v>
      </c>
      <c r="L68" s="131" t="str">
        <f>UPPER(IF(OR(K68="a",K68="as"),J67,IF(OR(K68="b",K68="bs"),J69,)))</f>
        <v>ŽIVKOVIĆ</v>
      </c>
      <c r="M68" s="58"/>
      <c r="N68" s="43"/>
      <c r="O68" s="43"/>
      <c r="P68" s="43"/>
      <c r="Q68" s="43"/>
      <c r="R68" s="44"/>
      <c r="U68" s="45" t="s">
        <v>19</v>
      </c>
      <c r="V68" s="52" t="str">
        <f t="shared" si="0"/>
        <v>ARSIĆ IGOR</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131" t="str">
        <f>UPPER(IF(OR(I70="a",I70="as"),E69,IF(OR(I70="b",I70="bs"),E70,)))</f>
        <v>ŽIVKOVIĆ</v>
      </c>
      <c r="K69" s="59"/>
      <c r="L69" s="130" t="s">
        <v>112</v>
      </c>
      <c r="M69" s="43"/>
      <c r="N69" s="43"/>
      <c r="O69" s="43"/>
      <c r="P69" s="43"/>
      <c r="Q69" s="43"/>
      <c r="R69" s="44"/>
      <c r="U69" s="45" t="s">
        <v>19</v>
      </c>
      <c r="V69" s="52" t="str">
        <f t="shared" si="0"/>
        <v>BYE </v>
      </c>
    </row>
    <row r="70" spans="1:22" s="45" customFormat="1" ht="9" customHeight="1">
      <c r="A70" s="36" t="s">
        <v>90</v>
      </c>
      <c r="B70" s="37" t="str">
        <f>IF($D70="","",VLOOKUP($D70,'[1]PRIPREMA DECACI GT'!$A$7:$P$70,15))</f>
        <v>DA</v>
      </c>
      <c r="C70" s="37">
        <v>28</v>
      </c>
      <c r="D70" s="38">
        <v>2</v>
      </c>
      <c r="E70" s="39" t="str">
        <f>UPPER(IF($D70="","",VLOOKUP($D70,'[1]PRIPREMA DECACI GT'!$A$7:$P$70,2)))</f>
        <v>ŽIVKOVIĆ</v>
      </c>
      <c r="F70" s="39" t="str">
        <f>IF($D70="","",VLOOKUP($D70,'[1]PRIPREMA DECACI GT'!$A$7:$P$70,3))</f>
        <v>SERGEJ</v>
      </c>
      <c r="G70" s="39"/>
      <c r="H70" s="39" t="str">
        <f>IF($D70="","",VLOOKUP($D70,'[1]PRIPREMA DECACI GT'!$A$7:$P$70,4))</f>
        <v>REK</v>
      </c>
      <c r="I70" s="49" t="s">
        <v>28</v>
      </c>
      <c r="J70" s="130"/>
      <c r="K70" s="43"/>
      <c r="L70" s="43"/>
      <c r="M70" s="60"/>
      <c r="N70" s="43"/>
      <c r="O70" s="43"/>
      <c r="P70" s="43"/>
      <c r="Q70" s="43"/>
      <c r="R70" s="44"/>
      <c r="U70" s="45" t="s">
        <v>19</v>
      </c>
      <c r="V70" s="76" t="str">
        <f t="shared" si="0"/>
        <v>ŽIVKOVIĆ SERGEJ</v>
      </c>
    </row>
    <row r="71" spans="1:18" s="45" customFormat="1" ht="6" customHeight="1">
      <c r="A71" s="77"/>
      <c r="B71" s="78"/>
      <c r="C71" s="78"/>
      <c r="D71" s="79"/>
      <c r="E71" s="80"/>
      <c r="F71" s="80"/>
      <c r="G71" s="81"/>
      <c r="H71" s="80"/>
      <c r="I71" s="82"/>
      <c r="J71" s="43"/>
      <c r="K71" s="43"/>
      <c r="L71" s="43"/>
      <c r="M71" s="60"/>
      <c r="N71" s="43"/>
      <c r="O71" s="43"/>
      <c r="P71" s="43"/>
      <c r="Q71" s="43"/>
      <c r="R71" s="44"/>
    </row>
    <row r="72" spans="1:17" s="95" customFormat="1" ht="10.5" customHeight="1">
      <c r="A72" s="83" t="s">
        <v>91</v>
      </c>
      <c r="B72" s="84"/>
      <c r="C72" s="85"/>
      <c r="D72" s="86" t="s">
        <v>92</v>
      </c>
      <c r="E72" s="87" t="s">
        <v>93</v>
      </c>
      <c r="F72" s="86"/>
      <c r="G72" s="88"/>
      <c r="H72" s="89"/>
      <c r="I72" s="86" t="s">
        <v>92</v>
      </c>
      <c r="J72" s="87" t="s">
        <v>94</v>
      </c>
      <c r="K72" s="90"/>
      <c r="L72" s="87" t="s">
        <v>95</v>
      </c>
      <c r="M72" s="91"/>
      <c r="N72" s="92" t="s">
        <v>96</v>
      </c>
      <c r="O72" s="92"/>
      <c r="P72" s="93"/>
      <c r="Q72" s="94"/>
    </row>
    <row r="73" spans="1:17" s="95" customFormat="1" ht="9" customHeight="1">
      <c r="A73" s="96" t="s">
        <v>97</v>
      </c>
      <c r="B73" s="97"/>
      <c r="C73" s="98"/>
      <c r="D73" s="99">
        <v>1</v>
      </c>
      <c r="E73" s="100" t="str">
        <f>'[1]PRIPREMA DECACI GT'!B7</f>
        <v>ĆERTIĆ</v>
      </c>
      <c r="F73" s="101" t="s">
        <v>31</v>
      </c>
      <c r="G73" s="149" t="str">
        <f>'[1]PRIPREMA DECACI GT'!B15</f>
        <v>ČOPIĆ</v>
      </c>
      <c r="H73" s="150"/>
      <c r="I73" s="102" t="s">
        <v>18</v>
      </c>
      <c r="J73" s="97"/>
      <c r="K73" s="103"/>
      <c r="L73" s="97"/>
      <c r="M73" s="104"/>
      <c r="N73" s="105" t="s">
        <v>98</v>
      </c>
      <c r="O73" s="106"/>
      <c r="P73" s="106"/>
      <c r="Q73" s="107"/>
    </row>
    <row r="74" spans="1:17" s="95" customFormat="1" ht="9" customHeight="1">
      <c r="A74" s="96" t="s">
        <v>99</v>
      </c>
      <c r="B74" s="97"/>
      <c r="C74" s="108">
        <f>'[1]PRIPREMA DECACI GT'!P7</f>
        <v>0</v>
      </c>
      <c r="D74" s="99">
        <v>2</v>
      </c>
      <c r="E74" s="100" t="str">
        <f>'[1]PRIPREMA DECACI GT'!B8</f>
        <v>ŽIVKOVIĆ</v>
      </c>
      <c r="F74" s="101" t="s">
        <v>32</v>
      </c>
      <c r="G74" s="144" t="str">
        <f>'[1]PRIPREMA DECACI GT'!B16</f>
        <v>ARSIĆ</v>
      </c>
      <c r="H74" s="145"/>
      <c r="I74" s="102" t="s">
        <v>20</v>
      </c>
      <c r="J74" s="97"/>
      <c r="K74" s="103"/>
      <c r="L74" s="97"/>
      <c r="M74" s="104"/>
      <c r="N74" s="109" t="str">
        <f>IF(ISBLANK('[1]PRIPREMA DECACI GT'!B70),"BYE",'[1]PRIPREMA DECACI GT'!V70)</f>
        <v> </v>
      </c>
      <c r="O74" s="110"/>
      <c r="P74" s="110"/>
      <c r="Q74" s="111"/>
    </row>
    <row r="75" spans="1:17" s="95" customFormat="1" ht="9" customHeight="1">
      <c r="A75" s="112" t="s">
        <v>100</v>
      </c>
      <c r="B75" s="113"/>
      <c r="C75" s="114" t="str">
        <f>IF('[1]PRIPREMA DECACI GT'!O70="DA",'[1]PRIPREMA DECACI GT'!H70,IF('[1]PRIPREMA DECACI GT'!O69="DA",'[1]PRIPREMA DECACI GT'!H69,IF('[1]PRIPREMA DECACI GT'!O68="DA",'[1]PRIPREMA DECACI GT'!H68,IF('[1]PRIPREMA DECACI GT'!O67="DA",'[1]PRIPREMA DECACI GT'!H67,IF('[1]PRIPREMA DECACI GT'!O66="DA",'[1]PRIPREMA DECACI GT'!H66,"/")))))</f>
        <v>/</v>
      </c>
      <c r="D75" s="99">
        <v>3</v>
      </c>
      <c r="E75" s="100" t="str">
        <f>'[1]PRIPREMA DECACI GT'!B9</f>
        <v>JOVIĆ</v>
      </c>
      <c r="F75" s="101" t="s">
        <v>33</v>
      </c>
      <c r="G75" s="144" t="str">
        <f>'[1]PRIPREMA DECACI GT'!B17</f>
        <v>JAGROVIĆ</v>
      </c>
      <c r="H75" s="145"/>
      <c r="I75" s="102" t="s">
        <v>23</v>
      </c>
      <c r="J75" s="97"/>
      <c r="K75" s="103"/>
      <c r="L75" s="97"/>
      <c r="M75" s="104"/>
      <c r="N75" s="105" t="s">
        <v>101</v>
      </c>
      <c r="O75" s="106"/>
      <c r="P75" s="106"/>
      <c r="Q75" s="107"/>
    </row>
    <row r="76" spans="1:17" s="95" customFormat="1" ht="9" customHeight="1">
      <c r="A76" s="115"/>
      <c r="B76" s="24"/>
      <c r="C76" s="116"/>
      <c r="D76" s="99">
        <v>4</v>
      </c>
      <c r="E76" s="100" t="str">
        <f>'[1]PRIPREMA DECACI GT'!B10</f>
        <v>LULIĆ</v>
      </c>
      <c r="F76" s="101" t="s">
        <v>34</v>
      </c>
      <c r="G76" s="144" t="str">
        <f>'[1]PRIPREMA DECACI GT'!B18</f>
        <v>KRUŠČIĆ</v>
      </c>
      <c r="H76" s="145"/>
      <c r="I76" s="102" t="s">
        <v>24</v>
      </c>
      <c r="J76" s="97"/>
      <c r="K76" s="103"/>
      <c r="L76" s="97"/>
      <c r="M76" s="104"/>
      <c r="N76" s="97"/>
      <c r="O76" s="103"/>
      <c r="P76" s="97"/>
      <c r="Q76" s="104"/>
    </row>
    <row r="77" spans="1:17" s="95" customFormat="1" ht="9" customHeight="1">
      <c r="A77" s="117" t="s">
        <v>102</v>
      </c>
      <c r="B77" s="118"/>
      <c r="C77" s="119"/>
      <c r="D77" s="99" t="s">
        <v>26</v>
      </c>
      <c r="E77" s="100" t="str">
        <f>'[1]PRIPREMA DECACI GT'!B11</f>
        <v>STOKANOVIĆ</v>
      </c>
      <c r="F77" s="101" t="s">
        <v>35</v>
      </c>
      <c r="G77" s="144" t="str">
        <f>'[1]PRIPREMA DECACI GT'!B19</f>
        <v>STOKANOVIĆ</v>
      </c>
      <c r="H77" s="145"/>
      <c r="I77" s="102" t="s">
        <v>26</v>
      </c>
      <c r="J77" s="97"/>
      <c r="K77" s="103"/>
      <c r="L77" s="97"/>
      <c r="M77" s="104"/>
      <c r="N77" s="113"/>
      <c r="O77" s="120"/>
      <c r="P77" s="113"/>
      <c r="Q77" s="111"/>
    </row>
    <row r="78" spans="1:17" s="95" customFormat="1" ht="9" customHeight="1">
      <c r="A78" s="96" t="s">
        <v>97</v>
      </c>
      <c r="B78" s="97"/>
      <c r="C78" s="98"/>
      <c r="D78" s="99" t="s">
        <v>27</v>
      </c>
      <c r="E78" s="100" t="str">
        <f>'[1]PRIPREMA DECACI GT'!B12</f>
        <v>HUĐEC</v>
      </c>
      <c r="F78" s="101" t="s">
        <v>36</v>
      </c>
      <c r="G78" s="144" t="str">
        <f>'[1]PRIPREMA DECACI GT'!B20</f>
        <v>RISTIĆ</v>
      </c>
      <c r="H78" s="145"/>
      <c r="I78" s="102" t="s">
        <v>27</v>
      </c>
      <c r="J78" s="97"/>
      <c r="K78" s="103"/>
      <c r="L78" s="97"/>
      <c r="M78" s="104"/>
      <c r="N78" s="105" t="s">
        <v>103</v>
      </c>
      <c r="O78" s="106"/>
      <c r="P78" s="106"/>
      <c r="Q78" s="107"/>
    </row>
    <row r="79" spans="1:17" s="95" customFormat="1" ht="9" customHeight="1">
      <c r="A79" s="96" t="s">
        <v>104</v>
      </c>
      <c r="B79" s="97"/>
      <c r="C79" s="121">
        <f>'[1]PRIPREMA DECACI GT'!P7</f>
        <v>0</v>
      </c>
      <c r="D79" s="99" t="s">
        <v>29</v>
      </c>
      <c r="E79" s="100" t="str">
        <f>'[1]PRIPREMA DECACI GT'!B13</f>
        <v>ČOPIĆ</v>
      </c>
      <c r="F79" s="101" t="s">
        <v>37</v>
      </c>
      <c r="G79" s="144" t="str">
        <f>'[1]PRIPREMA DECACI GT'!B21</f>
        <v>MILIĆ</v>
      </c>
      <c r="H79" s="145"/>
      <c r="I79" s="102" t="s">
        <v>29</v>
      </c>
      <c r="J79" s="97"/>
      <c r="K79" s="103"/>
      <c r="L79" s="97"/>
      <c r="M79" s="104"/>
      <c r="N79" s="97"/>
      <c r="O79" s="103"/>
      <c r="P79" s="97"/>
      <c r="Q79" s="104"/>
    </row>
    <row r="80" spans="1:17" s="95" customFormat="1" ht="9" customHeight="1">
      <c r="A80" s="112" t="s">
        <v>105</v>
      </c>
      <c r="B80" s="113"/>
      <c r="C80" s="122">
        <f>'[1]PRIPREMA DECACI GT'!H22</f>
        <v>60</v>
      </c>
      <c r="D80" s="123" t="s">
        <v>30</v>
      </c>
      <c r="E80" s="124" t="str">
        <f>'[1]PRIPREMA DECACI GT'!B14</f>
        <v>STOJKOVIĆ</v>
      </c>
      <c r="F80" s="125" t="s">
        <v>38</v>
      </c>
      <c r="G80" s="146" t="str">
        <f>'[1]PRIPREMA DECACI GT'!B22</f>
        <v>STABLOVIĆ</v>
      </c>
      <c r="H80" s="147"/>
      <c r="I80" s="126" t="s">
        <v>30</v>
      </c>
      <c r="J80" s="113"/>
      <c r="K80" s="120"/>
      <c r="L80" s="113"/>
      <c r="M80" s="111"/>
      <c r="N80" s="113" t="str">
        <f>Q4</f>
        <v>Mihailo Ugrcic</v>
      </c>
      <c r="O80" s="120"/>
      <c r="P80" s="113"/>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3"/>
  <rowBreaks count="1" manualBreakCount="1">
    <brk id="80" max="65535" man="1"/>
  </rowBreaks>
  <legacyDrawing r:id="rId2"/>
  <oleObjects>
    <oleObject progId="CorelDRAW.Graphic.12" shapeId="3772453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2017-11-10T11:28:24Z</dcterms:created>
  <dcterms:modified xsi:type="dcterms:W3CDTF">2017-11-15T09:27:47Z</dcterms:modified>
  <cp:category/>
  <cp:version/>
  <cp:contentType/>
  <cp:contentStatus/>
</cp:coreProperties>
</file>