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9345"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<sst xmlns="http://schemas.openxmlformats.org/spreadsheetml/2006/main" count="699" uniqueCount="234">
  <si>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</si>
  <si>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</si>
  <si>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</si>
  <si>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</si>
  <si>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</si>
  <si>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</si>
  <si>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</si>
  <si>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</si>
  <si>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</si>
  <si>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</si>
  <si>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</si>
  <si>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</si>
  <si>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</si>
  <si>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</si>
  <si>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</si>
  <si>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</si>
  <si>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</si>
  <si>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</si>
  <si>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</si>
  <si>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</si>
  <si>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</si>
  <si>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</si>
  <si>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</si>
  <si>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</si>
  <si>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</si>
  <si>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60 60</t>
  </si>
  <si>
    <t>4</t>
  </si>
  <si>
    <t>Umpire</t>
  </si>
  <si>
    <t>5</t>
  </si>
  <si>
    <t>6</t>
  </si>
  <si>
    <t>62 63</t>
  </si>
  <si>
    <t>7</t>
  </si>
  <si>
    <t>8</t>
  </si>
  <si>
    <t>9</t>
  </si>
  <si>
    <t>10</t>
  </si>
  <si>
    <t>BS</t>
  </si>
  <si>
    <t>11</t>
  </si>
  <si>
    <t>62 62</t>
  </si>
  <si>
    <t>12</t>
  </si>
  <si>
    <t>13</t>
  </si>
  <si>
    <t>14</t>
  </si>
  <si>
    <t>15</t>
  </si>
  <si>
    <t>W.O.</t>
  </si>
  <si>
    <t>16</t>
  </si>
  <si>
    <t>17</t>
  </si>
  <si>
    <t>18</t>
  </si>
  <si>
    <t>19</t>
  </si>
  <si>
    <t>64 61</t>
  </si>
  <si>
    <t>20</t>
  </si>
  <si>
    <t>21</t>
  </si>
  <si>
    <t>22</t>
  </si>
  <si>
    <t>63 60</t>
  </si>
  <si>
    <t>23</t>
  </si>
  <si>
    <t>24</t>
  </si>
  <si>
    <t>25</t>
  </si>
  <si>
    <t>26</t>
  </si>
  <si>
    <t>27</t>
  </si>
  <si>
    <t>62 46 11 9</t>
  </si>
  <si>
    <t>28</t>
  </si>
  <si>
    <t>29</t>
  </si>
  <si>
    <t>30</t>
  </si>
  <si>
    <t>31</t>
  </si>
  <si>
    <t>62 61</t>
  </si>
  <si>
    <t>32</t>
  </si>
  <si>
    <t>33</t>
  </si>
  <si>
    <t>34</t>
  </si>
  <si>
    <t>35</t>
  </si>
  <si>
    <t>36</t>
  </si>
  <si>
    <t>37</t>
  </si>
  <si>
    <t>38</t>
  </si>
  <si>
    <t>39</t>
  </si>
  <si>
    <t>64 62</t>
  </si>
  <si>
    <t>40</t>
  </si>
  <si>
    <t>41</t>
  </si>
  <si>
    <t>42</t>
  </si>
  <si>
    <t>43</t>
  </si>
  <si>
    <t>44</t>
  </si>
  <si>
    <t>45</t>
  </si>
  <si>
    <t>46</t>
  </si>
  <si>
    <t>47</t>
  </si>
  <si>
    <t>60 61</t>
  </si>
  <si>
    <t>48</t>
  </si>
  <si>
    <t>49</t>
  </si>
  <si>
    <t>50</t>
  </si>
  <si>
    <t>51</t>
  </si>
  <si>
    <t>60 75</t>
  </si>
  <si>
    <t>52</t>
  </si>
  <si>
    <t>53</t>
  </si>
  <si>
    <t>54</t>
  </si>
  <si>
    <t>55</t>
  </si>
  <si>
    <t>56</t>
  </si>
  <si>
    <t>57</t>
  </si>
  <si>
    <t>58</t>
  </si>
  <si>
    <t>59</t>
  </si>
  <si>
    <t>60</t>
  </si>
  <si>
    <t>61</t>
  </si>
  <si>
    <t>62</t>
  </si>
  <si>
    <t>63</t>
  </si>
  <si>
    <t>36 64 10 6</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</si>
  <si>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</si>
  <si>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</si>
  <si>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</si>
  <si>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</si>
  <si>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</si>
  <si>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</si>
  <si>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</si>
  <si>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</si>
  <si>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</si>
  <si>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</si>
  <si>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</si>
  <si>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</si>
  <si>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</si>
  <si>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</si>
  <si>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</si>
  <si>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</si>
  <si>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</si>
  <si>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</si>
  <si>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</si>
  <si>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PETROVIC</t>
  </si>
  <si>
    <t>67</t>
  </si>
  <si>
    <t>68</t>
  </si>
  <si>
    <t>69</t>
  </si>
  <si>
    <t>MILIJANOVIC</t>
  </si>
  <si>
    <t>70</t>
  </si>
  <si>
    <t>64 76</t>
  </si>
  <si>
    <t>71</t>
  </si>
  <si>
    <t>72</t>
  </si>
  <si>
    <t>73</t>
  </si>
  <si>
    <t>74</t>
  </si>
  <si>
    <t>STOJCEVIC</t>
  </si>
  <si>
    <t>75</t>
  </si>
  <si>
    <t>63 62</t>
  </si>
  <si>
    <t>76</t>
  </si>
  <si>
    <t>77</t>
  </si>
  <si>
    <t>78</t>
  </si>
  <si>
    <t>79</t>
  </si>
  <si>
    <t>46 61 10 8</t>
  </si>
  <si>
    <t>80</t>
  </si>
  <si>
    <t>81</t>
  </si>
  <si>
    <t>82</t>
  </si>
  <si>
    <t>83</t>
  </si>
  <si>
    <t>84</t>
  </si>
  <si>
    <t>85</t>
  </si>
  <si>
    <t>RISTESKI</t>
  </si>
  <si>
    <t>86</t>
  </si>
  <si>
    <t>87</t>
  </si>
  <si>
    <t>88</t>
  </si>
  <si>
    <t>89</t>
  </si>
  <si>
    <t>90</t>
  </si>
  <si>
    <t>91</t>
  </si>
  <si>
    <t>60 62</t>
  </si>
  <si>
    <t>92</t>
  </si>
  <si>
    <t>93</t>
  </si>
  <si>
    <t>94</t>
  </si>
  <si>
    <t>95</t>
  </si>
  <si>
    <t>96</t>
  </si>
  <si>
    <t>97</t>
  </si>
  <si>
    <t>98</t>
  </si>
  <si>
    <t>99</t>
  </si>
  <si>
    <t>60 63</t>
  </si>
  <si>
    <t>100</t>
  </si>
  <si>
    <t>101</t>
  </si>
  <si>
    <t>MANDIC</t>
  </si>
  <si>
    <t>102</t>
  </si>
  <si>
    <t>61 62</t>
  </si>
  <si>
    <t>103</t>
  </si>
  <si>
    <t>DERDZIC</t>
  </si>
  <si>
    <t>61 61</t>
  </si>
  <si>
    <t>104</t>
  </si>
  <si>
    <t>105</t>
  </si>
  <si>
    <t>106</t>
  </si>
  <si>
    <t>107</t>
  </si>
  <si>
    <t>63 63</t>
  </si>
  <si>
    <t>108</t>
  </si>
  <si>
    <t>109</t>
  </si>
  <si>
    <t>110</t>
  </si>
  <si>
    <t>111</t>
  </si>
  <si>
    <t>112</t>
  </si>
  <si>
    <t>113</t>
  </si>
  <si>
    <t>114</t>
  </si>
  <si>
    <t>115</t>
  </si>
  <si>
    <t>MARKOVIC</t>
  </si>
  <si>
    <t>116</t>
  </si>
  <si>
    <t>61 60</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</si>
  <si>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</si>
  <si>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</si>
  <si>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</si>
  <si>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</si>
  <si>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</si>
  <si>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</si>
  <si>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</si>
  <si>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</si>
  <si>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</si>
  <si>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</si>
  <si>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</si>
  <si>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</si>
  <si>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</si>
  <si>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</si>
  <si>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</si>
  <si>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</si>
  <si>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</si>
  <si>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</si>
  <si>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</si>
  <si>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</si>
  <si>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</si>
  <si>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</si>
  <si>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</si>
  <si>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</si>
  <si>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</si>
  <si>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</si>
  <si>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as</t>
  </si>
  <si>
    <t>bs</t>
  </si>
  <si>
    <t>75 75</t>
  </si>
  <si>
    <t>62 60</t>
  </si>
  <si>
    <t>46 63 10 7</t>
  </si>
  <si>
    <t>64 60</t>
  </si>
  <si>
    <t>61 63</t>
  </si>
  <si>
    <t>75 64</t>
  </si>
  <si>
    <t>61 36 10 6</t>
  </si>
  <si>
    <t>62 64</t>
  </si>
  <si>
    <t>76 62</t>
  </si>
  <si>
    <t>RET.</t>
  </si>
  <si>
    <t>63 61</t>
  </si>
  <si>
    <t>16 61 10 8</t>
  </si>
  <si>
    <t>61 46 10 8</t>
  </si>
  <si>
    <t>75 60</t>
  </si>
  <si>
    <t>64 64</t>
  </si>
  <si>
    <t>62 76</t>
  </si>
  <si>
    <t>64 75</t>
  </si>
  <si>
    <t>DANILOVIC</t>
  </si>
  <si>
    <t>16 75 10 2</t>
  </si>
  <si>
    <t>76 64</t>
  </si>
  <si>
    <t>61 76</t>
  </si>
  <si>
    <t>63 46 63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</si>
</sst>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3">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sz val="7"/>
      <color indexed="8"/>
      <name val="Arial"/>
      <family val="2"/>
    </font>
    <font>
      <sz val="8.5"/>
      <color indexed="9"/>
      <name val="Arial"/>
      <family val="2"/>
    </font>
    <font>
      <i/>
      <sz val="8"/>
      <name val="Arial"/>
      <family val="2"/>
    </font>
    <font>
      <i/>
      <sz val="8"/>
      <color indexed="10"/>
      <name val="Arial"/>
      <family val="2"/>
    </font>
    <font>
      <b/>
      <sz val="8"/>
      <color indexed="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0" fontId="36"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0" fontId="4"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0" fontId="44" fillId="0" borderId="0" xfId="0" applyFont="1" applyAlignment="1">
      <alignment vertical="center"/>
    </xf>
    <xf numFmtId="49" fontId="45" fillId="0" borderId="9" xfId="0" applyNumberFormat="1" applyFont="1" applyBorder="1" applyAlignment="1">
      <alignment vertical="center"/>
    </xf>
    <xf numFmtId="49" fontId="0" fillId="0" borderId="9" xfId="0" applyNumberFormat="1" applyFont="1" applyBorder="1" applyAlignment="1">
      <alignment vertical="center"/>
    </xf>
    <xf numFmtId="49" fontId="46" fillId="0" borderId="9" xfId="0" applyNumberFormat="1" applyFont="1" applyBorder="1" applyAlignment="1">
      <alignment vertical="center"/>
    </xf>
    <xf numFmtId="49" fontId="45" fillId="0" borderId="9" xfId="65" applyNumberFormat="1" applyFont="1" applyBorder="1" applyAlignment="1" applyProtection="1">
      <alignment vertical="center"/>
      <protection locked="0"/>
    </xf>
    <xf numFmtId="0" fontId="47" fillId="0" borderId="9" xfId="0" applyFont="1" applyBorder="1" applyAlignment="1">
      <alignment horizontal="right" vertical="center"/>
    </xf>
    <xf numFmtId="49" fontId="47" fillId="0" borderId="9" xfId="0" applyNumberFormat="1"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49" fontId="48" fillId="16" borderId="0" xfId="0" applyNumberFormat="1" applyFont="1" applyFill="1" applyAlignment="1">
      <alignment horizontal="righ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horizontal="left" vertical="center"/>
    </xf>
    <xf numFmtId="49" fontId="49" fillId="16" borderId="0" xfId="0" applyNumberFormat="1" applyFont="1" applyFill="1" applyAlignment="1">
      <alignment horizontal="center" vertical="center"/>
    </xf>
    <xf numFmtId="49" fontId="49"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4" fillId="0" borderId="0" xfId="0" applyNumberFormat="1" applyFont="1" applyAlignment="1">
      <alignment horizontal="center" vertical="center"/>
    </xf>
    <xf numFmtId="49" fontId="44"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Fill="1" applyBorder="1" applyAlignment="1">
      <alignment horizontal="left" vertical="center"/>
    </xf>
    <xf numFmtId="0" fontId="53" fillId="0" borderId="10" xfId="0" applyNumberFormat="1" applyFont="1" applyFill="1" applyBorder="1" applyAlignment="1">
      <alignment vertical="center"/>
    </xf>
    <xf numFmtId="49" fontId="53" fillId="0" borderId="10" xfId="0" applyNumberFormat="1" applyFont="1" applyFill="1" applyBorder="1" applyAlignment="1">
      <alignment vertical="center"/>
    </xf>
    <xf numFmtId="49" fontId="53" fillId="0" borderId="0" xfId="0" applyNumberFormat="1" applyFont="1" applyFill="1" applyAlignment="1">
      <alignment vertical="center"/>
    </xf>
    <xf numFmtId="49" fontId="54" fillId="0" borderId="0" xfId="0" applyNumberFormat="1" applyFont="1" applyFill="1" applyAlignment="1">
      <alignment horizontal="righ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51" fillId="16" borderId="0" xfId="0" applyNumberFormat="1" applyFont="1" applyFill="1" applyAlignment="1">
      <alignment horizontal="center" vertical="center"/>
    </xf>
    <xf numFmtId="0" fontId="55" fillId="19" borderId="14" xfId="0" applyNumberFormat="1" applyFont="1" applyFill="1" applyBorder="1" applyAlignment="1">
      <alignment horizontal="right" vertical="center"/>
    </xf>
    <xf numFmtId="0" fontId="53" fillId="0" borderId="12" xfId="0" applyNumberFormat="1" applyFont="1" applyFill="1" applyBorder="1" applyAlignment="1">
      <alignment vertical="center"/>
    </xf>
    <xf numFmtId="0" fontId="55" fillId="19" borderId="13" xfId="0" applyNumberFormat="1" applyFont="1" applyFill="1" applyBorder="1" applyAlignment="1">
      <alignment horizontal="right" vertical="center"/>
    </xf>
    <xf numFmtId="0" fontId="0"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53" fillId="0" borderId="18" xfId="0" applyNumberFormat="1" applyFont="1" applyFill="1" applyBorder="1" applyAlignment="1">
      <alignment horizontal="left" vertical="center"/>
    </xf>
    <xf numFmtId="49" fontId="53" fillId="0" borderId="17" xfId="0" applyNumberFormat="1" applyFont="1" applyFill="1" applyBorder="1" applyAlignment="1">
      <alignment vertical="center"/>
    </xf>
    <xf numFmtId="49" fontId="53" fillId="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55" fillId="19" borderId="17" xfId="0" applyNumberFormat="1" applyFont="1" applyFill="1" applyBorder="1" applyAlignment="1">
      <alignment horizontal="right" vertical="center"/>
    </xf>
    <xf numFmtId="49" fontId="53" fillId="0" borderId="0" xfId="0" applyNumberFormat="1" applyFont="1" applyFill="1" applyBorder="1" applyAlignment="1">
      <alignment horizontal="left" vertical="center"/>
    </xf>
    <xf numFmtId="49" fontId="53" fillId="0" borderId="17" xfId="0" applyNumberFormat="1" applyFont="1" applyFill="1" applyBorder="1" applyAlignment="1">
      <alignment horizontal="left" vertical="center"/>
    </xf>
    <xf numFmtId="49" fontId="53" fillId="0" borderId="13" xfId="0" applyNumberFormat="1" applyFont="1" applyFill="1" applyBorder="1" applyAlignment="1">
      <alignment vertical="center"/>
    </xf>
    <xf numFmtId="49" fontId="56" fillId="0" borderId="18" xfId="0" applyNumberFormat="1" applyFont="1" applyFill="1" applyBorder="1" applyAlignment="1">
      <alignment horizontal="right" vertical="center"/>
    </xf>
    <xf numFmtId="49" fontId="53" fillId="0" borderId="18" xfId="0" applyNumberFormat="1" applyFont="1" applyFill="1" applyBorder="1" applyAlignment="1">
      <alignment vertical="center"/>
    </xf>
    <xf numFmtId="49" fontId="56" fillId="0" borderId="0" xfId="0" applyNumberFormat="1" applyFont="1" applyFill="1" applyBorder="1" applyAlignment="1">
      <alignment horizontal="right" vertical="center"/>
    </xf>
    <xf numFmtId="0" fontId="0"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57" fillId="0" borderId="10" xfId="0" applyNumberFormat="1" applyFont="1" applyBorder="1" applyAlignment="1">
      <alignment vertical="center"/>
    </xf>
    <xf numFmtId="49" fontId="30"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3" fillId="0" borderId="0" xfId="0" applyNumberFormat="1" applyFont="1" applyAlignment="1">
      <alignment vertical="center"/>
    </xf>
    <xf numFmtId="49" fontId="56" fillId="0" borderId="0" xfId="0" applyNumberFormat="1" applyFont="1" applyAlignment="1">
      <alignment horizontal="right" vertical="center"/>
    </xf>
    <xf numFmtId="0" fontId="4" fillId="0" borderId="0" xfId="0" applyFont="1" applyAlignment="1">
      <alignmen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48" fillId="0" borderId="16" xfId="0" applyNumberFormat="1" applyFont="1" applyBorder="1" applyAlignment="1">
      <alignment vertical="center"/>
    </xf>
    <xf numFmtId="49" fontId="48" fillId="0" borderId="0" xfId="0" applyNumberFormat="1" applyFont="1" applyAlignment="1">
      <alignmen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center" vertical="center"/>
    </xf>
    <xf numFmtId="0" fontId="48" fillId="18" borderId="0" xfId="0" applyFont="1" applyFill="1" applyAlignment="1">
      <alignment vertical="center"/>
    </xf>
    <xf numFmtId="49" fontId="48" fillId="18" borderId="0" xfId="0" applyNumberFormat="1" applyFont="1" applyFill="1" applyAlignment="1">
      <alignment horizontal="center" vertical="center"/>
    </xf>
    <xf numFmtId="49" fontId="58" fillId="0" borderId="0" xfId="0" applyNumberFormat="1" applyFont="1" applyAlignment="1">
      <alignment horizontal="center" vertical="center"/>
    </xf>
    <xf numFmtId="49" fontId="49" fillId="0" borderId="0" xfId="0" applyNumberFormat="1" applyFont="1" applyAlignment="1">
      <alignment vertical="center"/>
    </xf>
    <xf numFmtId="49" fontId="49"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9" fillId="16" borderId="17" xfId="0" applyNumberFormat="1" applyFont="1" applyFill="1" applyBorder="1" applyAlignment="1">
      <alignment vertical="center"/>
    </xf>
    <xf numFmtId="0" fontId="48" fillId="0" borderId="10" xfId="0" applyFont="1" applyBorder="1" applyAlignment="1">
      <alignment vertical="center"/>
    </xf>
    <xf numFmtId="49" fontId="49" fillId="0" borderId="10" xfId="0" applyNumberFormat="1" applyFont="1" applyBorder="1" applyAlignment="1">
      <alignment vertical="center"/>
    </xf>
    <xf numFmtId="49" fontId="48" fillId="0" borderId="10" xfId="0" applyNumberFormat="1" applyFont="1" applyBorder="1" applyAlignment="1">
      <alignment vertical="center"/>
    </xf>
    <xf numFmtId="49" fontId="49" fillId="0" borderId="18" xfId="0" applyNumberFormat="1" applyFont="1" applyBorder="1" applyAlignment="1">
      <alignment vertical="center"/>
    </xf>
    <xf numFmtId="49" fontId="48" fillId="0" borderId="20" xfId="0" applyNumberFormat="1" applyFont="1" applyBorder="1" applyAlignment="1">
      <alignment vertical="center"/>
    </xf>
    <xf numFmtId="49" fontId="48" fillId="0" borderId="18" xfId="0" applyNumberFormat="1" applyFont="1" applyBorder="1" applyAlignment="1">
      <alignment horizontal="right" vertical="center"/>
    </xf>
    <xf numFmtId="0" fontId="48" fillId="16" borderId="16" xfId="0" applyFont="1" applyFill="1" applyBorder="1" applyAlignment="1">
      <alignment vertical="center"/>
    </xf>
    <xf numFmtId="49" fontId="48"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8" fillId="0" borderId="17" xfId="0" applyFont="1" applyBorder="1" applyAlignment="1">
      <alignment horizontal="right" vertical="center"/>
    </xf>
    <xf numFmtId="0" fontId="48" fillId="0" borderId="18" xfId="0" applyFont="1" applyBorder="1" applyAlignment="1">
      <alignment horizontal="right" vertical="center"/>
    </xf>
    <xf numFmtId="49" fontId="48" fillId="0" borderId="10" xfId="0" applyNumberFormat="1" applyFont="1" applyBorder="1" applyAlignment="1">
      <alignment horizontal="center" vertical="center"/>
    </xf>
    <xf numFmtId="0" fontId="48" fillId="18" borderId="10" xfId="0" applyFont="1" applyFill="1" applyBorder="1" applyAlignment="1">
      <alignment vertical="center"/>
    </xf>
    <xf numFmtId="49" fontId="48" fillId="18" borderId="10" xfId="0" applyNumberFormat="1" applyFont="1" applyFill="1" applyBorder="1" applyAlignment="1">
      <alignment horizontal="center" vertical="center"/>
    </xf>
    <xf numFmtId="49" fontId="58" fillId="0" borderId="10" xfId="0" applyNumberFormat="1" applyFont="1" applyBorder="1" applyAlignment="1">
      <alignment horizontal="center" vertical="center"/>
    </xf>
    <xf numFmtId="0" fontId="55" fillId="19" borderId="18" xfId="0" applyFont="1" applyFill="1" applyBorder="1" applyAlignment="1">
      <alignment horizontal="right" vertical="center"/>
    </xf>
    <xf numFmtId="49" fontId="48" fillId="16" borderId="0" xfId="0" applyNumberFormat="1" applyFont="1" applyFill="1" applyAlignment="1">
      <alignment vertical="center"/>
    </xf>
    <xf numFmtId="49" fontId="43" fillId="0" borderId="0" xfId="0" applyNumberFormat="1"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9" fillId="18" borderId="0" xfId="0" applyFont="1" applyFill="1" applyAlignment="1">
      <alignment vertical="center"/>
    </xf>
    <xf numFmtId="49" fontId="51" fillId="18" borderId="0" xfId="0" applyNumberFormat="1" applyFont="1" applyFill="1" applyAlignment="1">
      <alignment vertical="center"/>
    </xf>
    <xf numFmtId="49" fontId="54" fillId="0" borderId="0" xfId="0" applyNumberFormat="1" applyFont="1" applyAlignment="1">
      <alignment horizontal="right" vertical="center"/>
    </xf>
    <xf numFmtId="0" fontId="51" fillId="16" borderId="0" xfId="0" applyFont="1" applyFill="1" applyAlignment="1">
      <alignment horizontal="center" vertical="center"/>
    </xf>
    <xf numFmtId="0" fontId="53" fillId="16" borderId="0" xfId="0" applyFont="1" applyFill="1" applyAlignment="1">
      <alignment vertical="center"/>
    </xf>
    <xf numFmtId="0" fontId="2" fillId="16" borderId="0" xfId="0" applyFont="1" applyFill="1" applyAlignment="1">
      <alignment vertical="center"/>
    </xf>
    <xf numFmtId="0" fontId="60" fillId="16" borderId="0" xfId="0" applyFont="1" applyFill="1" applyAlignment="1">
      <alignment horizontal="right" vertical="center"/>
    </xf>
    <xf numFmtId="0" fontId="53" fillId="0" borderId="0" xfId="0" applyNumberFormat="1" applyFont="1" applyFill="1" applyAlignment="1">
      <alignment vertical="center"/>
    </xf>
    <xf numFmtId="0" fontId="51" fillId="18" borderId="0" xfId="0" applyNumberFormat="1" applyFont="1" applyFill="1" applyAlignment="1">
      <alignment vertical="center"/>
    </xf>
    <xf numFmtId="0" fontId="59" fillId="18" borderId="0" xfId="0" applyNumberFormat="1" applyFont="1" applyFill="1" applyAlignment="1">
      <alignment vertical="center"/>
    </xf>
    <xf numFmtId="49" fontId="59" fillId="18" borderId="0" xfId="0" applyNumberFormat="1" applyFont="1" applyFill="1" applyAlignment="1">
      <alignment vertical="center"/>
    </xf>
    <xf numFmtId="0" fontId="51" fillId="16" borderId="0" xfId="0" applyFont="1" applyFill="1" applyAlignment="1">
      <alignment vertical="center"/>
    </xf>
    <xf numFmtId="0" fontId="53" fillId="0" borderId="24" xfId="0" applyNumberFormat="1" applyFont="1" applyFill="1" applyBorder="1" applyAlignment="1">
      <alignment vertical="center"/>
    </xf>
    <xf numFmtId="0" fontId="53" fillId="0" borderId="17" xfId="0" applyNumberFormat="1" applyFont="1" applyFill="1" applyBorder="1" applyAlignment="1">
      <alignment horizontal="left" vertical="center"/>
    </xf>
    <xf numFmtId="0" fontId="53" fillId="0" borderId="0" xfId="0" applyNumberFormat="1" applyFont="1" applyFill="1" applyBorder="1" applyAlignment="1">
      <alignment vertical="center"/>
    </xf>
    <xf numFmtId="0" fontId="53" fillId="0" borderId="17" xfId="0" applyNumberFormat="1" applyFont="1" applyFill="1" applyBorder="1" applyAlignment="1">
      <alignment vertical="center"/>
    </xf>
    <xf numFmtId="0" fontId="53" fillId="0" borderId="18" xfId="0" applyNumberFormat="1" applyFont="1" applyFill="1" applyBorder="1" applyAlignment="1">
      <alignment vertical="center"/>
    </xf>
    <xf numFmtId="0" fontId="57" fillId="0" borderId="0" xfId="0" applyFont="1" applyAlignment="1">
      <alignment horizontal="center" vertical="center"/>
    </xf>
    <xf numFmtId="0" fontId="57" fillId="16" borderId="0" xfId="0" applyFont="1" applyFill="1" applyAlignment="1">
      <alignment vertical="center"/>
    </xf>
    <xf numFmtId="0" fontId="50" fillId="16" borderId="0" xfId="0" applyFont="1" applyFill="1" applyAlignment="1">
      <alignment vertical="center"/>
    </xf>
    <xf numFmtId="0" fontId="50" fillId="16" borderId="0" xfId="0" applyFont="1" applyFill="1" applyAlignment="1">
      <alignment horizontal="left" vertical="center"/>
    </xf>
    <xf numFmtId="0" fontId="30" fillId="16" borderId="0" xfId="0" applyFont="1" applyFill="1" applyAlignment="1">
      <alignment vertical="center"/>
    </xf>
    <xf numFmtId="49" fontId="53" fillId="0" borderId="24" xfId="0" applyNumberFormat="1" applyFont="1" applyFill="1" applyBorder="1" applyAlignment="1">
      <alignment vertical="center"/>
    </xf>
    <xf numFmtId="49" fontId="59" fillId="18" borderId="0" xfId="0" applyNumberFormat="1" applyFont="1" applyFill="1" applyBorder="1" applyAlignment="1">
      <alignment vertical="center"/>
    </xf>
    <xf numFmtId="0" fontId="53" fillId="0" borderId="16" xfId="0" applyNumberFormat="1" applyFont="1" applyFill="1" applyBorder="1" applyAlignment="1">
      <alignment vertical="center"/>
    </xf>
    <xf numFmtId="49" fontId="51" fillId="0" borderId="0" xfId="0" applyNumberFormat="1" applyFont="1" applyAlignment="1">
      <alignment horizontal="center" vertical="center"/>
    </xf>
    <xf numFmtId="0" fontId="0" fillId="0" borderId="10" xfId="0" applyBorder="1" applyAlignment="1">
      <alignment/>
    </xf>
    <xf numFmtId="0" fontId="49" fillId="0" borderId="10" xfId="0" applyFont="1" applyBorder="1" applyAlignment="1">
      <alignment/>
    </xf>
    <xf numFmtId="0" fontId="49" fillId="0" borderId="0" xfId="0" applyFont="1" applyAlignment="1">
      <alignment/>
    </xf>
    <xf numFmtId="49" fontId="42" fillId="16" borderId="10"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23" xfId="0" applyNumberFormat="1" applyFont="1" applyFill="1" applyBorder="1" applyAlignment="1">
      <alignment horizontal="centerContinuous" vertical="center"/>
    </xf>
    <xf numFmtId="14" fontId="45" fillId="0" borderId="9" xfId="0" applyNumberFormat="1" applyFont="1" applyBorder="1" applyAlignment="1">
      <alignment horizontal="left" vertical="center"/>
    </xf>
    <xf numFmtId="0" fontId="48" fillId="18" borderId="24" xfId="0" applyFont="1" applyFill="1" applyBorder="1" applyAlignment="1">
      <alignment vertical="center"/>
    </xf>
    <xf numFmtId="0" fontId="0" fillId="0" borderId="13" xfId="0" applyBorder="1" applyAlignment="1">
      <alignment vertical="center"/>
    </xf>
    <xf numFmtId="0" fontId="48" fillId="18" borderId="0" xfId="0" applyFont="1" applyFill="1" applyAlignment="1">
      <alignment vertical="center"/>
    </xf>
    <xf numFmtId="0" fontId="0" fillId="0" borderId="17" xfId="0" applyBorder="1" applyAlignment="1">
      <alignment vertical="center"/>
    </xf>
    <xf numFmtId="0" fontId="48" fillId="18" borderId="10" xfId="0" applyFont="1" applyFill="1" applyBorder="1" applyAlignment="1">
      <alignment vertical="center"/>
    </xf>
    <xf numFmtId="0" fontId="0" fillId="0" borderId="18"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8">
    <dxf>
      <font>
        <b/>
        <i val="0"/>
      </font>
      <border/>
    </dxf>
    <dxf>
      <font>
        <i val="0"/>
        <color rgb="FFFFFFFF"/>
      </font>
      <border/>
    </dxf>
    <dxf>
      <font>
        <b val="0"/>
        <i val="0"/>
      </font>
      <border/>
    </dxf>
    <dxf>
      <font>
        <b val="0"/>
        <i/>
        <color rgb="FFFF0000"/>
      </font>
      <border/>
    </dxf>
    <dxf>
      <font>
        <b/>
        <i val="0"/>
        <color rgb="FF00FF00"/>
      </font>
      <border/>
    </dxf>
    <dxf>
      <font>
        <color rgb="FF00FF00"/>
      </font>
      <border/>
    </dxf>
    <dxf>
      <font>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_LOKOMOTIVA_DEVOJCICE_12_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10.04.2010.</v>
          </cell>
          <cell r="C10" t="str">
            <v>BG,LOKOMOTIVA</v>
          </cell>
          <cell r="D10" t="str">
            <v>IV </v>
          </cell>
        </row>
        <row r="12">
          <cell r="A12" t="str">
            <v>12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DANILOVIC</v>
          </cell>
          <cell r="C7" t="str">
            <v>OLGA</v>
          </cell>
          <cell r="D7" t="str">
            <v>PAR</v>
          </cell>
          <cell r="H7">
            <v>29</v>
          </cell>
        </row>
        <row r="8">
          <cell r="A8">
            <v>2</v>
          </cell>
          <cell r="B8" t="str">
            <v>MILIJANOVIC</v>
          </cell>
          <cell r="C8" t="str">
            <v>MILICA</v>
          </cell>
          <cell r="D8" t="str">
            <v>KTK</v>
          </cell>
          <cell r="H8">
            <v>31</v>
          </cell>
        </row>
        <row r="9">
          <cell r="A9">
            <v>3</v>
          </cell>
          <cell r="B9" t="str">
            <v>MOSKOVLJEVIC</v>
          </cell>
          <cell r="C9" t="str">
            <v>JASMINA</v>
          </cell>
          <cell r="D9" t="str">
            <v>CZ</v>
          </cell>
          <cell r="H9">
            <v>39</v>
          </cell>
        </row>
        <row r="10">
          <cell r="A10">
            <v>4</v>
          </cell>
          <cell r="B10" t="str">
            <v>KOSTIC</v>
          </cell>
          <cell r="C10" t="str">
            <v>SARA</v>
          </cell>
          <cell r="D10" t="str">
            <v>PAR</v>
          </cell>
          <cell r="H10">
            <v>41</v>
          </cell>
        </row>
        <row r="11">
          <cell r="A11">
            <v>5</v>
          </cell>
          <cell r="B11" t="str">
            <v>ALEKSIC</v>
          </cell>
          <cell r="C11" t="str">
            <v>MILICA</v>
          </cell>
          <cell r="D11" t="str">
            <v>KTK</v>
          </cell>
          <cell r="H11">
            <v>48</v>
          </cell>
        </row>
        <row r="12">
          <cell r="A12">
            <v>6</v>
          </cell>
          <cell r="B12" t="str">
            <v>PETROVIC</v>
          </cell>
          <cell r="C12" t="str">
            <v>ANDJELA</v>
          </cell>
          <cell r="D12" t="str">
            <v>AS</v>
          </cell>
          <cell r="H12">
            <v>51</v>
          </cell>
        </row>
        <row r="13">
          <cell r="A13">
            <v>7</v>
          </cell>
          <cell r="B13" t="str">
            <v>STIPCIC</v>
          </cell>
          <cell r="C13" t="str">
            <v>IVANA</v>
          </cell>
          <cell r="D13" t="str">
            <v>CZ</v>
          </cell>
          <cell r="H13">
            <v>61</v>
          </cell>
        </row>
        <row r="14">
          <cell r="A14">
            <v>8</v>
          </cell>
          <cell r="B14" t="str">
            <v>DJINOVIC</v>
          </cell>
          <cell r="C14" t="str">
            <v>SARA</v>
          </cell>
          <cell r="D14" t="str">
            <v>PAR</v>
          </cell>
          <cell r="H14">
            <v>64</v>
          </cell>
        </row>
        <row r="15">
          <cell r="A15">
            <v>9</v>
          </cell>
          <cell r="B15" t="str">
            <v>STOJANOVIC</v>
          </cell>
          <cell r="C15" t="str">
            <v>JOVANA</v>
          </cell>
          <cell r="D15" t="str">
            <v>OAZA</v>
          </cell>
          <cell r="H15">
            <v>68</v>
          </cell>
        </row>
        <row r="16">
          <cell r="A16">
            <v>10</v>
          </cell>
          <cell r="B16" t="str">
            <v>SLAVUJEVIC</v>
          </cell>
          <cell r="C16" t="str">
            <v>ANDJELA</v>
          </cell>
          <cell r="D16" t="str">
            <v>PAR</v>
          </cell>
          <cell r="H16">
            <v>73</v>
          </cell>
        </row>
        <row r="17">
          <cell r="A17">
            <v>11</v>
          </cell>
          <cell r="B17" t="str">
            <v>SAMOCETA</v>
          </cell>
          <cell r="C17" t="str">
            <v>JOVANA</v>
          </cell>
          <cell r="D17" t="str">
            <v>OAZA</v>
          </cell>
          <cell r="H17">
            <v>74</v>
          </cell>
        </row>
        <row r="18">
          <cell r="A18">
            <v>12</v>
          </cell>
          <cell r="B18" t="str">
            <v>KRSTIC</v>
          </cell>
          <cell r="C18" t="str">
            <v>KSENIJA</v>
          </cell>
          <cell r="D18" t="str">
            <v>HAR CAC</v>
          </cell>
          <cell r="H18">
            <v>76</v>
          </cell>
        </row>
        <row r="19">
          <cell r="A19">
            <v>13</v>
          </cell>
          <cell r="B19" t="str">
            <v>PETROVIC</v>
          </cell>
          <cell r="C19" t="str">
            <v>DJURDJA</v>
          </cell>
          <cell r="D19" t="str">
            <v>PAR</v>
          </cell>
          <cell r="H19">
            <v>81</v>
          </cell>
        </row>
        <row r="20">
          <cell r="A20">
            <v>14</v>
          </cell>
          <cell r="B20" t="str">
            <v>MARJANOVIC</v>
          </cell>
          <cell r="C20" t="str">
            <v>JELENA</v>
          </cell>
          <cell r="D20" t="str">
            <v>AS</v>
          </cell>
          <cell r="H20">
            <v>82</v>
          </cell>
        </row>
        <row r="21">
          <cell r="A21">
            <v>15</v>
          </cell>
          <cell r="B21" t="str">
            <v>NIKOLIC</v>
          </cell>
          <cell r="C21" t="str">
            <v>MASA</v>
          </cell>
          <cell r="D21" t="str">
            <v>AGR</v>
          </cell>
          <cell r="H21">
            <v>85</v>
          </cell>
        </row>
        <row r="22">
          <cell r="A22">
            <v>16</v>
          </cell>
          <cell r="B22" t="str">
            <v>SPASOJEVIC</v>
          </cell>
          <cell r="C22" t="str">
            <v>TIJANA</v>
          </cell>
          <cell r="D22" t="str">
            <v>CZ</v>
          </cell>
          <cell r="H22">
            <v>87</v>
          </cell>
        </row>
        <row r="23">
          <cell r="A23">
            <v>17</v>
          </cell>
          <cell r="B23" t="str">
            <v>KUNIC</v>
          </cell>
          <cell r="C23" t="str">
            <v>ANA</v>
          </cell>
          <cell r="D23" t="str">
            <v>STEP IN</v>
          </cell>
          <cell r="H23">
            <v>91</v>
          </cell>
        </row>
        <row r="24">
          <cell r="A24">
            <v>18</v>
          </cell>
          <cell r="B24" t="str">
            <v>DZUNOV</v>
          </cell>
          <cell r="C24" t="str">
            <v>NIKOLINA</v>
          </cell>
          <cell r="D24" t="str">
            <v>PAR</v>
          </cell>
          <cell r="H24">
            <v>93</v>
          </cell>
        </row>
        <row r="25">
          <cell r="A25">
            <v>19</v>
          </cell>
          <cell r="B25" t="str">
            <v>MANDIC</v>
          </cell>
          <cell r="C25" t="str">
            <v>SOFIJA</v>
          </cell>
          <cell r="D25" t="str">
            <v>ADV</v>
          </cell>
          <cell r="H25">
            <v>95</v>
          </cell>
        </row>
        <row r="26">
          <cell r="A26">
            <v>20</v>
          </cell>
          <cell r="B26" t="str">
            <v>MARKOVIC</v>
          </cell>
          <cell r="C26" t="str">
            <v>BOJANA</v>
          </cell>
          <cell r="D26" t="str">
            <v>TT</v>
          </cell>
          <cell r="H26">
            <v>96</v>
          </cell>
        </row>
        <row r="27">
          <cell r="A27">
            <v>21</v>
          </cell>
          <cell r="B27" t="str">
            <v>PEJOVIC</v>
          </cell>
          <cell r="C27" t="str">
            <v>MILICA</v>
          </cell>
          <cell r="D27" t="str">
            <v>STEP IN</v>
          </cell>
          <cell r="H27">
            <v>97</v>
          </cell>
        </row>
        <row r="28">
          <cell r="A28">
            <v>22</v>
          </cell>
          <cell r="B28" t="str">
            <v>CIRIC</v>
          </cell>
          <cell r="C28" t="str">
            <v>KATARINA</v>
          </cell>
          <cell r="D28" t="str">
            <v>TT</v>
          </cell>
          <cell r="H28">
            <v>98</v>
          </cell>
        </row>
        <row r="29">
          <cell r="A29">
            <v>23</v>
          </cell>
          <cell r="B29" t="str">
            <v>RADOVANOVIC</v>
          </cell>
          <cell r="C29" t="str">
            <v>NATASA</v>
          </cell>
          <cell r="D29" t="str">
            <v>SET N</v>
          </cell>
          <cell r="H29">
            <v>111</v>
          </cell>
        </row>
        <row r="30">
          <cell r="A30">
            <v>24</v>
          </cell>
          <cell r="B30" t="str">
            <v>MILIJANOVIC</v>
          </cell>
          <cell r="C30" t="str">
            <v>TAMARA</v>
          </cell>
          <cell r="D30" t="str">
            <v>KTK</v>
          </cell>
          <cell r="H30">
            <v>122</v>
          </cell>
        </row>
        <row r="31">
          <cell r="A31">
            <v>25</v>
          </cell>
          <cell r="B31" t="str">
            <v>VUKOVIC</v>
          </cell>
          <cell r="C31" t="str">
            <v>DRAGINJA</v>
          </cell>
          <cell r="D31" t="str">
            <v>PAR</v>
          </cell>
          <cell r="H31">
            <v>124</v>
          </cell>
        </row>
        <row r="32">
          <cell r="A32">
            <v>26</v>
          </cell>
          <cell r="B32" t="str">
            <v>STOJKOVIC</v>
          </cell>
          <cell r="C32" t="str">
            <v>ANDJELA</v>
          </cell>
          <cell r="D32" t="str">
            <v>AS</v>
          </cell>
          <cell r="H32">
            <v>125</v>
          </cell>
        </row>
        <row r="33">
          <cell r="A33">
            <v>27</v>
          </cell>
          <cell r="B33" t="str">
            <v>MARKOVIC</v>
          </cell>
          <cell r="C33" t="str">
            <v>TIJANA</v>
          </cell>
          <cell r="D33" t="str">
            <v>BAN</v>
          </cell>
          <cell r="H33">
            <v>127</v>
          </cell>
        </row>
        <row r="34">
          <cell r="A34">
            <v>28</v>
          </cell>
          <cell r="B34" t="str">
            <v>STANKIC</v>
          </cell>
          <cell r="C34" t="str">
            <v>ISIDORA</v>
          </cell>
          <cell r="D34" t="str">
            <v>STARI D</v>
          </cell>
          <cell r="H34">
            <v>129</v>
          </cell>
        </row>
        <row r="35">
          <cell r="A35">
            <v>29</v>
          </cell>
          <cell r="B35" t="str">
            <v>KITANOVIC</v>
          </cell>
          <cell r="C35" t="str">
            <v>JOVANA</v>
          </cell>
          <cell r="D35" t="str">
            <v>OLI</v>
          </cell>
          <cell r="H35">
            <v>130</v>
          </cell>
        </row>
        <row r="36">
          <cell r="A36">
            <v>30</v>
          </cell>
          <cell r="B36" t="str">
            <v>HADZOVIC</v>
          </cell>
          <cell r="C36" t="str">
            <v>UNA</v>
          </cell>
          <cell r="D36" t="str">
            <v>TT</v>
          </cell>
          <cell r="H36">
            <v>140</v>
          </cell>
        </row>
        <row r="37">
          <cell r="A37">
            <v>31</v>
          </cell>
          <cell r="B37" t="str">
            <v>STOJOVIC</v>
          </cell>
          <cell r="C37" t="str">
            <v>KRISTINA</v>
          </cell>
          <cell r="D37" t="str">
            <v>ELL</v>
          </cell>
          <cell r="H37">
            <v>144</v>
          </cell>
        </row>
        <row r="38">
          <cell r="A38">
            <v>32</v>
          </cell>
          <cell r="B38" t="str">
            <v>MARKOVIC</v>
          </cell>
          <cell r="C38" t="str">
            <v>DIJANA</v>
          </cell>
          <cell r="D38" t="str">
            <v>PAR</v>
          </cell>
          <cell r="H38">
            <v>156</v>
          </cell>
        </row>
        <row r="39">
          <cell r="A39">
            <v>33</v>
          </cell>
          <cell r="B39" t="str">
            <v>KUZMANOVIC</v>
          </cell>
          <cell r="C39" t="str">
            <v>SARA</v>
          </cell>
          <cell r="D39" t="str">
            <v>KOL</v>
          </cell>
          <cell r="H39">
            <v>162</v>
          </cell>
        </row>
        <row r="40">
          <cell r="A40">
            <v>34</v>
          </cell>
          <cell r="B40" t="str">
            <v>PLAZINIC</v>
          </cell>
          <cell r="C40" t="str">
            <v>ANA</v>
          </cell>
          <cell r="D40" t="str">
            <v>PAR</v>
          </cell>
          <cell r="H40">
            <v>163</v>
          </cell>
        </row>
        <row r="41">
          <cell r="A41">
            <v>35</v>
          </cell>
          <cell r="B41" t="str">
            <v>RAJIC</v>
          </cell>
          <cell r="C41" t="str">
            <v>ANDJELA</v>
          </cell>
          <cell r="D41" t="str">
            <v>PAR</v>
          </cell>
          <cell r="H41">
            <v>169</v>
          </cell>
        </row>
        <row r="42">
          <cell r="A42">
            <v>36</v>
          </cell>
          <cell r="B42" t="str">
            <v>STAJIC</v>
          </cell>
          <cell r="C42" t="str">
            <v>ANASTASIJA</v>
          </cell>
          <cell r="D42" t="str">
            <v>AGR</v>
          </cell>
          <cell r="H42">
            <v>174</v>
          </cell>
        </row>
        <row r="43">
          <cell r="A43">
            <v>37</v>
          </cell>
          <cell r="B43" t="str">
            <v>TESLIC</v>
          </cell>
          <cell r="C43" t="str">
            <v>ANDJELA</v>
          </cell>
          <cell r="D43" t="str">
            <v>SA NI</v>
          </cell>
          <cell r="H43">
            <v>176</v>
          </cell>
        </row>
        <row r="44">
          <cell r="A44">
            <v>38</v>
          </cell>
          <cell r="B44" t="str">
            <v>RISTESKI</v>
          </cell>
          <cell r="C44" t="str">
            <v>IVANA</v>
          </cell>
          <cell r="D44" t="str">
            <v>GEM</v>
          </cell>
          <cell r="H44">
            <v>188</v>
          </cell>
        </row>
        <row r="45">
          <cell r="A45">
            <v>39</v>
          </cell>
          <cell r="B45" t="str">
            <v>LEKO</v>
          </cell>
          <cell r="C45" t="str">
            <v>MARIJA</v>
          </cell>
          <cell r="D45" t="str">
            <v>CZ</v>
          </cell>
          <cell r="H45">
            <v>202</v>
          </cell>
        </row>
        <row r="46">
          <cell r="A46">
            <v>40</v>
          </cell>
          <cell r="B46" t="str">
            <v>HUMO</v>
          </cell>
          <cell r="C46" t="str">
            <v>MARTA</v>
          </cell>
          <cell r="D46" t="str">
            <v>PAR</v>
          </cell>
          <cell r="H46">
            <v>217</v>
          </cell>
        </row>
        <row r="47">
          <cell r="A47">
            <v>41</v>
          </cell>
          <cell r="B47" t="str">
            <v>JAKSIC</v>
          </cell>
          <cell r="C47" t="str">
            <v>ALEKSANDRA</v>
          </cell>
          <cell r="D47" t="str">
            <v>PAR</v>
          </cell>
          <cell r="H47">
            <v>240</v>
          </cell>
        </row>
        <row r="48">
          <cell r="A48">
            <v>42</v>
          </cell>
          <cell r="B48" t="str">
            <v>DJORDJEVIC</v>
          </cell>
          <cell r="C48" t="str">
            <v>KSENIJA</v>
          </cell>
          <cell r="D48" t="str">
            <v>PAR</v>
          </cell>
          <cell r="H48">
            <v>242</v>
          </cell>
        </row>
        <row r="49">
          <cell r="A49">
            <v>43</v>
          </cell>
          <cell r="B49" t="str">
            <v>GOJIC</v>
          </cell>
          <cell r="C49" t="str">
            <v>KATARINA</v>
          </cell>
          <cell r="D49" t="str">
            <v>ADV</v>
          </cell>
          <cell r="H49">
            <v>246</v>
          </cell>
        </row>
        <row r="50">
          <cell r="A50">
            <v>44</v>
          </cell>
          <cell r="B50" t="str">
            <v>BABIC</v>
          </cell>
          <cell r="C50" t="str">
            <v>JELENA</v>
          </cell>
          <cell r="D50" t="str">
            <v>CZ</v>
          </cell>
          <cell r="H50">
            <v>248</v>
          </cell>
        </row>
        <row r="51">
          <cell r="A51">
            <v>45</v>
          </cell>
          <cell r="B51" t="str">
            <v>HADZI CENIC</v>
          </cell>
          <cell r="C51" t="str">
            <v>MARINA</v>
          </cell>
          <cell r="D51" t="str">
            <v>MAS</v>
          </cell>
          <cell r="H51">
            <v>251</v>
          </cell>
        </row>
        <row r="52">
          <cell r="A52">
            <v>46</v>
          </cell>
          <cell r="B52" t="str">
            <v>VUJOVIC</v>
          </cell>
          <cell r="C52" t="str">
            <v>ANDREA</v>
          </cell>
          <cell r="D52" t="str">
            <v>MAS</v>
          </cell>
          <cell r="H52">
            <v>270</v>
          </cell>
        </row>
        <row r="53">
          <cell r="A53">
            <v>47</v>
          </cell>
          <cell r="B53" t="str">
            <v>STOJCEVIC</v>
          </cell>
          <cell r="C53" t="str">
            <v>MINA</v>
          </cell>
          <cell r="D53" t="str">
            <v>CZ</v>
          </cell>
          <cell r="H53">
            <v>283</v>
          </cell>
        </row>
        <row r="54">
          <cell r="A54">
            <v>48</v>
          </cell>
          <cell r="B54" t="str">
            <v>PESIC</v>
          </cell>
          <cell r="C54" t="str">
            <v>TAMARA</v>
          </cell>
          <cell r="D54" t="str">
            <v>CLA</v>
          </cell>
          <cell r="H54">
            <v>299</v>
          </cell>
        </row>
        <row r="55">
          <cell r="A55">
            <v>49</v>
          </cell>
          <cell r="B55" t="str">
            <v>STANKOVIC</v>
          </cell>
          <cell r="C55" t="str">
            <v>NATALIJA</v>
          </cell>
          <cell r="D55" t="str">
            <v>AS</v>
          </cell>
          <cell r="H55">
            <v>302</v>
          </cell>
        </row>
        <row r="56">
          <cell r="A56">
            <v>50</v>
          </cell>
          <cell r="B56" t="str">
            <v>DERDZIC</v>
          </cell>
          <cell r="C56" t="str">
            <v>EMA</v>
          </cell>
          <cell r="D56" t="str">
            <v>STAR </v>
          </cell>
          <cell r="H56">
            <v>319</v>
          </cell>
        </row>
        <row r="57">
          <cell r="A57">
            <v>51</v>
          </cell>
          <cell r="B57" t="str">
            <v>PLAVSIC</v>
          </cell>
          <cell r="C57" t="str">
            <v>SOFIJA</v>
          </cell>
          <cell r="D57" t="str">
            <v>CLA</v>
          </cell>
          <cell r="H57">
            <v>327</v>
          </cell>
        </row>
        <row r="58">
          <cell r="A58">
            <v>52</v>
          </cell>
          <cell r="B58" t="str">
            <v>DRAZIC</v>
          </cell>
          <cell r="C58" t="str">
            <v>KATARINA</v>
          </cell>
          <cell r="D58" t="str">
            <v>GAZ</v>
          </cell>
          <cell r="H58">
            <v>373</v>
          </cell>
        </row>
        <row r="59">
          <cell r="A59">
            <v>53</v>
          </cell>
          <cell r="B59" t="str">
            <v>JOLOVIC</v>
          </cell>
          <cell r="C59" t="str">
            <v>TEODORA</v>
          </cell>
          <cell r="D59" t="str">
            <v>KOL</v>
          </cell>
          <cell r="H59">
            <v>390</v>
          </cell>
        </row>
        <row r="60">
          <cell r="A60">
            <v>54</v>
          </cell>
          <cell r="B60" t="str">
            <v>PEJCIC</v>
          </cell>
          <cell r="C60" t="str">
            <v>VERA</v>
          </cell>
          <cell r="D60" t="str">
            <v>ELL</v>
          </cell>
          <cell r="H60">
            <v>395</v>
          </cell>
        </row>
        <row r="61">
          <cell r="A61">
            <v>55</v>
          </cell>
          <cell r="B61" t="str">
            <v>GOLUBOVIC</v>
          </cell>
          <cell r="C61" t="str">
            <v>TEODORA</v>
          </cell>
          <cell r="D61" t="str">
            <v>CZ</v>
          </cell>
          <cell r="H61">
            <v>397</v>
          </cell>
        </row>
        <row r="62">
          <cell r="A62">
            <v>56</v>
          </cell>
          <cell r="B62" t="str">
            <v>PETROVIC</v>
          </cell>
          <cell r="C62" t="str">
            <v>MILICA</v>
          </cell>
          <cell r="D62" t="str">
            <v>KOL</v>
          </cell>
          <cell r="H62">
            <v>398</v>
          </cell>
        </row>
        <row r="63">
          <cell r="A63">
            <v>57</v>
          </cell>
          <cell r="B63" t="str">
            <v>LUTOVAC</v>
          </cell>
          <cell r="C63" t="str">
            <v>JELENA</v>
          </cell>
          <cell r="D63" t="str">
            <v>SET N</v>
          </cell>
          <cell r="H63">
            <v>399</v>
          </cell>
        </row>
        <row r="64">
          <cell r="A64">
            <v>58</v>
          </cell>
          <cell r="B64" t="str">
            <v>SVIJIC</v>
          </cell>
          <cell r="C64" t="str">
            <v>LIDIJA</v>
          </cell>
          <cell r="D64" t="str">
            <v>SAN M</v>
          </cell>
          <cell r="H64">
            <v>403</v>
          </cell>
        </row>
        <row r="65">
          <cell r="A65">
            <v>59</v>
          </cell>
          <cell r="B65" t="str">
            <v>STANIC</v>
          </cell>
          <cell r="C65" t="str">
            <v>TIJANA</v>
          </cell>
          <cell r="D65" t="str">
            <v>OLI</v>
          </cell>
        </row>
        <row r="66">
          <cell r="A66">
            <v>60</v>
          </cell>
          <cell r="B66" t="str">
            <v>LAZAREVIC</v>
          </cell>
          <cell r="C66" t="str">
            <v>LIDIJA</v>
          </cell>
          <cell r="D66" t="str">
            <v>STARI D</v>
          </cell>
        </row>
        <row r="67">
          <cell r="A67">
            <v>61</v>
          </cell>
          <cell r="B67" t="str">
            <v>DIMITRIJEVIC</v>
          </cell>
          <cell r="C67" t="str">
            <v>LJILJANA</v>
          </cell>
          <cell r="D67" t="str">
            <v>STARI D</v>
          </cell>
        </row>
        <row r="68">
          <cell r="A68">
            <v>62</v>
          </cell>
          <cell r="B68" t="str">
            <v>CELAR</v>
          </cell>
          <cell r="C68" t="str">
            <v>MASA</v>
          </cell>
          <cell r="D68" t="str">
            <v>AGR</v>
          </cell>
        </row>
        <row r="69">
          <cell r="A69">
            <v>63</v>
          </cell>
          <cell r="B69" t="str">
            <v>BANJAC</v>
          </cell>
          <cell r="C69" t="str">
            <v>NIKOLETA</v>
          </cell>
          <cell r="D69" t="str">
            <v>WHITE</v>
          </cell>
        </row>
        <row r="70">
          <cell r="A70">
            <v>64</v>
          </cell>
          <cell r="B70" t="str">
            <v>BATINICA</v>
          </cell>
          <cell r="C70" t="str">
            <v>TEODORA</v>
          </cell>
          <cell r="D70" t="str">
            <v>WHITE</v>
          </cell>
        </row>
        <row r="71">
          <cell r="A71">
            <v>65</v>
          </cell>
          <cell r="B71" t="str">
            <v>RAKOCEVIC</v>
          </cell>
          <cell r="C71" t="str">
            <v>MARIJA</v>
          </cell>
          <cell r="D71" t="str">
            <v>PAR</v>
          </cell>
        </row>
        <row r="72">
          <cell r="A72">
            <v>66</v>
          </cell>
          <cell r="B72" t="str">
            <v>KOTLICA</v>
          </cell>
          <cell r="C72" t="str">
            <v>BOBA</v>
          </cell>
          <cell r="D72" t="str">
            <v>TT</v>
          </cell>
        </row>
        <row r="73">
          <cell r="A73">
            <v>67</v>
          </cell>
          <cell r="B73" t="str">
            <v>MILATOVIC</v>
          </cell>
          <cell r="C73" t="str">
            <v>ANDJELA</v>
          </cell>
          <cell r="D73" t="str">
            <v>OLI</v>
          </cell>
        </row>
        <row r="74">
          <cell r="A74">
            <v>68</v>
          </cell>
          <cell r="B74" t="str">
            <v>JOVANOVIC</v>
          </cell>
          <cell r="C74" t="str">
            <v>BOJANA</v>
          </cell>
          <cell r="D74" t="str">
            <v>PRI</v>
          </cell>
        </row>
        <row r="75">
          <cell r="A75">
            <v>69</v>
          </cell>
          <cell r="B75" t="str">
            <v>SAVIC</v>
          </cell>
          <cell r="C75" t="str">
            <v>MILICA</v>
          </cell>
          <cell r="D75" t="str">
            <v>GAZ</v>
          </cell>
        </row>
        <row r="76">
          <cell r="A76">
            <v>70</v>
          </cell>
          <cell r="B76" t="str">
            <v>VUKOVIC</v>
          </cell>
          <cell r="C76" t="str">
            <v>ANJA</v>
          </cell>
          <cell r="D76" t="str">
            <v>GAZ</v>
          </cell>
        </row>
        <row r="77">
          <cell r="A77">
            <v>71</v>
          </cell>
          <cell r="B77" t="str">
            <v>VELIKINAC</v>
          </cell>
          <cell r="C77" t="str">
            <v>KSENIJA</v>
          </cell>
          <cell r="D77" t="str">
            <v>AS</v>
          </cell>
        </row>
        <row r="78">
          <cell r="A78">
            <v>72</v>
          </cell>
          <cell r="B78" t="str">
            <v>DABIC</v>
          </cell>
          <cell r="C78" t="str">
            <v>MILICA</v>
          </cell>
          <cell r="D78" t="str">
            <v>PAN</v>
          </cell>
        </row>
        <row r="79">
          <cell r="A79">
            <v>73</v>
          </cell>
          <cell r="B79" t="str">
            <v>CAREVIC</v>
          </cell>
          <cell r="C79" t="str">
            <v>ANA</v>
          </cell>
          <cell r="D79" t="str">
            <v>PAR</v>
          </cell>
        </row>
        <row r="80">
          <cell r="A80">
            <v>74</v>
          </cell>
          <cell r="B80" t="str">
            <v>DJIKIC</v>
          </cell>
          <cell r="C80" t="str">
            <v>ANASTASIJA</v>
          </cell>
          <cell r="D80" t="str">
            <v>PAR</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workbookViewId="0" topLeftCell="A145">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3" customWidth="1"/>
    <col min="14" max="14" width="10.7109375" style="0" customWidth="1"/>
    <col min="15" max="15" width="1.7109375" style="164"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f>'[1]PODESAVANJE'!$A$6</f>
        <v>0</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6" customFormat="1" ht="11.25" customHeight="1" thickBot="1">
      <c r="A4" s="168" t="str">
        <f>'[1]PODESAVANJE'!$A$10</f>
        <v>10.04.2010.</v>
      </c>
      <c r="B4" s="168"/>
      <c r="C4" s="168"/>
      <c r="D4" s="20"/>
      <c r="E4" s="20"/>
      <c r="F4" s="20" t="str">
        <f>'[1]PODESAVANJE'!$C$10</f>
        <v>BG,LOKOMOTIVA</v>
      </c>
      <c r="G4" s="21"/>
      <c r="H4" s="20"/>
      <c r="I4" s="22"/>
      <c r="J4" s="23" t="str">
        <f>'[1]PODESAVANJE'!$D$10</f>
        <v>IV </v>
      </c>
      <c r="K4" s="22"/>
      <c r="L4" s="24" t="str">
        <f>'[1]PODESAVANJE'!$A$12</f>
        <v>12 GOD DEVOJCICE</v>
      </c>
      <c r="M4" s="22"/>
      <c r="N4" s="20"/>
      <c r="O4" s="22"/>
      <c r="P4" s="20"/>
      <c r="Q4" s="25">
        <f>'[1]PODESAVANJE'!$E$10</f>
        <v>0</v>
      </c>
      <c r="U4" s="27"/>
      <c r="V4" s="27"/>
    </row>
    <row r="5" spans="1:22"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c r="U5" s="19"/>
      <c r="V5" s="19"/>
    </row>
    <row r="6" spans="1:22" s="18" customFormat="1" ht="3.75" customHeight="1" thickBot="1">
      <c r="A6" s="33"/>
      <c r="B6" s="34"/>
      <c r="C6" s="35"/>
      <c r="D6" s="34"/>
      <c r="E6" s="36"/>
      <c r="F6" s="36"/>
      <c r="G6" s="37"/>
      <c r="H6" s="36"/>
      <c r="I6" s="38"/>
      <c r="J6" s="34"/>
      <c r="K6" s="38"/>
      <c r="L6" s="34"/>
      <c r="M6" s="38"/>
      <c r="N6" s="34"/>
      <c r="O6" s="38"/>
      <c r="P6" s="34"/>
      <c r="Q6" s="39"/>
      <c r="U6" s="19"/>
      <c r="V6" s="19"/>
    </row>
    <row r="7" spans="1:22" s="50" customFormat="1" ht="10.5" customHeight="1">
      <c r="A7" s="40" t="s">
        <v>18</v>
      </c>
      <c r="B7" s="41">
        <f>IF($D7="","",VLOOKUP($D7,'[1]DEVOJCICE GT PRIPREMA'!$A$7:$P$134,15))</f>
        <v>0</v>
      </c>
      <c r="C7" s="41">
        <f>IF($D7="","",VLOOKUP($D7,'[1]DEVOJCICE GT PRIPREMA'!$A$7:$P$134,16))</f>
        <v>0</v>
      </c>
      <c r="D7" s="42">
        <v>1</v>
      </c>
      <c r="E7" s="43" t="str">
        <f>UPPER(IF($D7="","",VLOOKUP($D7,'[1]DEVOJCICE GT PRIPREMA'!$A$7:$P$134,2)))</f>
        <v>DANILOVIC</v>
      </c>
      <c r="F7" s="43" t="str">
        <f>IF($D7="","",VLOOKUP($D7,'[1]DEVOJCICE GT PRIPREMA'!$A$7:$P$134,3))</f>
        <v>OLGA</v>
      </c>
      <c r="G7" s="43"/>
      <c r="H7" s="43" t="str">
        <f>IF($D7="","",VLOOKUP($D7,'[1]DEVOJCICE GT PRIPREMA'!$A$7:$P$134,4))</f>
        <v>PAR</v>
      </c>
      <c r="I7" s="44"/>
      <c r="J7" s="45" t="str">
        <f>UPPER(IF(OR(I8="a",I8="as"),E7,IF(OR(I8="b",I8="bs"),E8,)))</f>
        <v>DANILOVIC</v>
      </c>
      <c r="K7" s="46"/>
      <c r="L7" s="47"/>
      <c r="M7" s="47"/>
      <c r="N7" s="47"/>
      <c r="O7" s="47"/>
      <c r="P7" s="47"/>
      <c r="Q7" s="48" t="s">
        <v>19</v>
      </c>
      <c r="R7" s="49"/>
      <c r="T7" s="51" t="e">
        <f>#REF!</f>
        <v>#REF!</v>
      </c>
      <c r="U7" s="52" t="s">
        <v>20</v>
      </c>
      <c r="V7" s="53" t="str">
        <f aca="true" t="shared" si="0" ref="V7:V38">CONCATENATE(E7,U7,F7)</f>
        <v>DANILOVIC OLGA</v>
      </c>
    </row>
    <row r="8" spans="1:22" s="50" customFormat="1" ht="9" customHeight="1">
      <c r="A8" s="54" t="s">
        <v>21</v>
      </c>
      <c r="B8" s="41">
        <f>IF($D8="","",VLOOKUP($D8,'[1]DEVOJCICE GT PRIPREMA'!$A$7:$P$134,15))</f>
      </c>
      <c r="C8" s="41">
        <f>IF($D8="","",VLOOKUP($D8,'[1]DEVOJCICE GT PRIPREMA'!$A$7:$P$134,16))</f>
      </c>
      <c r="D8" s="42"/>
      <c r="E8" s="41" t="s">
        <v>22</v>
      </c>
      <c r="F8" s="41">
        <f>IF($D8="","",VLOOKUP($D8,'[1]DEVOJCICE GT PRIPREMA'!$A$7:$P$134,3))</f>
      </c>
      <c r="G8" s="41"/>
      <c r="H8" s="41">
        <f>IF($D8="","",VLOOKUP($D8,'[1]DEVOJCICE GT PRIPREMA'!$A$7:$P$134,4))</f>
      </c>
      <c r="I8" s="55" t="s">
        <v>23</v>
      </c>
      <c r="J8" s="56"/>
      <c r="K8" s="57" t="s">
        <v>23</v>
      </c>
      <c r="L8" s="45" t="str">
        <f>UPPER(IF(OR(K8="a",K8="as"),J7,IF(OR(K8="b",K8="bs"),J9,)))</f>
        <v>DANILOVIC</v>
      </c>
      <c r="M8" s="46"/>
      <c r="N8" s="47"/>
      <c r="O8" s="47"/>
      <c r="P8" s="47"/>
      <c r="Q8" s="47"/>
      <c r="R8" s="49"/>
      <c r="T8" s="58" t="e">
        <f>#REF!</f>
        <v>#REF!</v>
      </c>
      <c r="U8" s="59" t="s">
        <v>20</v>
      </c>
      <c r="V8" s="60" t="str">
        <f t="shared" si="0"/>
        <v>BYE </v>
      </c>
    </row>
    <row r="9" spans="1:22" s="50" customFormat="1" ht="9" customHeight="1">
      <c r="A9" s="54" t="s">
        <v>24</v>
      </c>
      <c r="B9" s="41">
        <f>IF($D9="","",VLOOKUP($D9,'[1]DEVOJCICE GT PRIPREMA'!$A$7:$P$134,15))</f>
        <v>0</v>
      </c>
      <c r="C9" s="41">
        <f>IF($D9="","",VLOOKUP($D9,'[1]DEVOJCICE GT PRIPREMA'!$A$7:$P$134,16))</f>
        <v>0</v>
      </c>
      <c r="D9" s="42">
        <v>73</v>
      </c>
      <c r="E9" s="41" t="str">
        <f>UPPER(IF($D9="","",VLOOKUP($D9,'[1]DEVOJCICE GT PRIPREMA'!$A$7:$P$134,2)))</f>
        <v>CAREVIC</v>
      </c>
      <c r="F9" s="41" t="str">
        <f>IF($D9="","",VLOOKUP($D9,'[1]DEVOJCICE GT PRIPREMA'!$A$7:$P$134,3))</f>
        <v>ANA</v>
      </c>
      <c r="G9" s="41"/>
      <c r="H9" s="41" t="str">
        <f>IF($D9="","",VLOOKUP($D9,'[1]DEVOJCICE GT PRIPREMA'!$A$7:$P$134,4))</f>
        <v>PAR</v>
      </c>
      <c r="I9" s="44"/>
      <c r="J9" s="45" t="str">
        <f>UPPER(IF(OR(I10="a",I10="as"),E9,IF(OR(I10="b",I10="bs"),E10,)))</f>
        <v>CAREVIC</v>
      </c>
      <c r="K9" s="61"/>
      <c r="L9" s="56" t="s">
        <v>25</v>
      </c>
      <c r="M9" s="62"/>
      <c r="N9" s="47"/>
      <c r="O9" s="47"/>
      <c r="P9" s="47"/>
      <c r="Q9" s="47"/>
      <c r="R9" s="49"/>
      <c r="T9" s="58" t="e">
        <f>#REF!</f>
        <v>#REF!</v>
      </c>
      <c r="U9" s="59" t="s">
        <v>20</v>
      </c>
      <c r="V9" s="60" t="str">
        <f t="shared" si="0"/>
        <v>CAREVIC ANA</v>
      </c>
    </row>
    <row r="10" spans="1:22" s="50" customFormat="1" ht="9" customHeight="1">
      <c r="A10" s="54" t="s">
        <v>26</v>
      </c>
      <c r="B10" s="41">
        <f>IF($D10="","",VLOOKUP($D10,'[1]DEVOJCICE GT PRIPREMA'!$A$7:$P$134,15))</f>
      </c>
      <c r="C10" s="41">
        <f>IF($D10="","",VLOOKUP($D10,'[1]DEVOJCICE GT PRIPREMA'!$A$7:$P$134,16))</f>
      </c>
      <c r="D10" s="42"/>
      <c r="E10" s="41" t="s">
        <v>22</v>
      </c>
      <c r="F10" s="41">
        <f>IF($D10="","",VLOOKUP($D10,'[1]DEVOJCICE GT PRIPREMA'!$A$7:$P$134,3))</f>
      </c>
      <c r="G10" s="41"/>
      <c r="H10" s="41">
        <f>IF($D10="","",VLOOKUP($D10,'[1]DEVOJCICE GT PRIPREMA'!$A$7:$P$134,4))</f>
      </c>
      <c r="I10" s="55" t="s">
        <v>23</v>
      </c>
      <c r="J10" s="56"/>
      <c r="K10" s="63"/>
      <c r="L10" s="64" t="s">
        <v>27</v>
      </c>
      <c r="M10" s="65" t="s">
        <v>210</v>
      </c>
      <c r="N10" s="45" t="str">
        <f>UPPER(IF(OR(M10="a",M10="as"),L8,IF(OR(M10="b",M10="bs"),L12,)))</f>
        <v>DANILOVIC</v>
      </c>
      <c r="O10" s="46"/>
      <c r="P10" s="47"/>
      <c r="Q10" s="47"/>
      <c r="R10" s="49"/>
      <c r="T10" s="58" t="e">
        <f>#REF!</f>
        <v>#REF!</v>
      </c>
      <c r="U10" s="59" t="s">
        <v>20</v>
      </c>
      <c r="V10" s="60" t="str">
        <f t="shared" si="0"/>
        <v>BYE </v>
      </c>
    </row>
    <row r="11" spans="1:22" s="50" customFormat="1" ht="9" customHeight="1">
      <c r="A11" s="54" t="s">
        <v>28</v>
      </c>
      <c r="B11" s="41">
        <f>IF($D11="","",VLOOKUP($D11,'[1]DEVOJCICE GT PRIPREMA'!$A$7:$P$134,15))</f>
        <v>0</v>
      </c>
      <c r="C11" s="41">
        <f>IF($D11="","",VLOOKUP($D11,'[1]DEVOJCICE GT PRIPREMA'!$A$7:$P$134,16))</f>
        <v>0</v>
      </c>
      <c r="D11" s="42">
        <v>21</v>
      </c>
      <c r="E11" s="41" t="str">
        <f>UPPER(IF($D11="","",VLOOKUP($D11,'[1]DEVOJCICE GT PRIPREMA'!$A$7:$P$134,2)))</f>
        <v>PEJOVIC</v>
      </c>
      <c r="F11" s="41" t="str">
        <f>IF($D11="","",VLOOKUP($D11,'[1]DEVOJCICE GT PRIPREMA'!$A$7:$P$134,3))</f>
        <v>MILICA</v>
      </c>
      <c r="G11" s="41"/>
      <c r="H11" s="41" t="str">
        <f>IF($D11="","",VLOOKUP($D11,'[1]DEVOJCICE GT PRIPREMA'!$A$7:$P$134,4))</f>
        <v>STEP IN</v>
      </c>
      <c r="I11" s="44"/>
      <c r="J11" s="45" t="str">
        <f>UPPER(IF(OR(I12="a",I12="as"),E11,IF(OR(I12="b",I12="bs"),E12,)))</f>
        <v>PEJOVIC</v>
      </c>
      <c r="K11" s="46"/>
      <c r="L11" s="66"/>
      <c r="M11" s="67"/>
      <c r="N11" s="56" t="s">
        <v>214</v>
      </c>
      <c r="O11" s="68"/>
      <c r="P11" s="47"/>
      <c r="Q11" s="47"/>
      <c r="R11" s="49"/>
      <c r="T11" s="58" t="e">
        <f>#REF!</f>
        <v>#REF!</v>
      </c>
      <c r="U11" s="59" t="s">
        <v>20</v>
      </c>
      <c r="V11" s="60" t="str">
        <f t="shared" si="0"/>
        <v>PEJOVIC MILICA</v>
      </c>
    </row>
    <row r="12" spans="1:22" s="50" customFormat="1" ht="9" customHeight="1">
      <c r="A12" s="54" t="s">
        <v>29</v>
      </c>
      <c r="B12" s="41">
        <f>IF($D12="","",VLOOKUP($D12,'[1]DEVOJCICE GT PRIPREMA'!$A$7:$P$134,15))</f>
        <v>0</v>
      </c>
      <c r="C12" s="41">
        <f>IF($D12="","",VLOOKUP($D12,'[1]DEVOJCICE GT PRIPREMA'!$A$7:$P$134,16))</f>
        <v>0</v>
      </c>
      <c r="D12" s="42">
        <v>41</v>
      </c>
      <c r="E12" s="41" t="str">
        <f>UPPER(IF($D12="","",VLOOKUP($D12,'[1]DEVOJCICE GT PRIPREMA'!$A$7:$P$134,2)))</f>
        <v>JAKSIC</v>
      </c>
      <c r="F12" s="41" t="str">
        <f>IF($D12="","",VLOOKUP($D12,'[1]DEVOJCICE GT PRIPREMA'!$A$7:$P$134,3))</f>
        <v>ALEKSANDRA</v>
      </c>
      <c r="G12" s="41"/>
      <c r="H12" s="41" t="str">
        <f>IF($D12="","",VLOOKUP($D12,'[1]DEVOJCICE GT PRIPREMA'!$A$7:$P$134,4))</f>
        <v>PAR</v>
      </c>
      <c r="I12" s="55" t="s">
        <v>23</v>
      </c>
      <c r="J12" s="56" t="s">
        <v>30</v>
      </c>
      <c r="K12" s="57" t="s">
        <v>210</v>
      </c>
      <c r="L12" s="45" t="str">
        <f>UPPER(IF(OR(K12="a",K12="as"),J11,IF(OR(K12="b",K12="bs"),J13,)))</f>
        <v>PEJOVIC</v>
      </c>
      <c r="M12" s="69"/>
      <c r="N12" s="47"/>
      <c r="O12" s="62"/>
      <c r="P12" s="47"/>
      <c r="Q12" s="47"/>
      <c r="R12" s="49"/>
      <c r="T12" s="58" t="e">
        <f>#REF!</f>
        <v>#REF!</v>
      </c>
      <c r="U12" s="59" t="s">
        <v>20</v>
      </c>
      <c r="V12" s="60" t="str">
        <f t="shared" si="0"/>
        <v>JAKSIC ALEKSANDRA</v>
      </c>
    </row>
    <row r="13" spans="1:22" s="50" customFormat="1" ht="9" customHeight="1">
      <c r="A13" s="54" t="s">
        <v>31</v>
      </c>
      <c r="B13" s="41">
        <f>IF($D13="","",VLOOKUP($D13,'[1]DEVOJCICE GT PRIPREMA'!$A$7:$P$134,15))</f>
        <v>0</v>
      </c>
      <c r="C13" s="41">
        <f>IF($D13="","",VLOOKUP($D13,'[1]DEVOJCICE GT PRIPREMA'!$A$7:$P$134,16))</f>
        <v>0</v>
      </c>
      <c r="D13" s="42">
        <v>60</v>
      </c>
      <c r="E13" s="41" t="str">
        <f>UPPER(IF($D13="","",VLOOKUP($D13,'[1]DEVOJCICE GT PRIPREMA'!$A$7:$P$134,2)))</f>
        <v>LAZAREVIC</v>
      </c>
      <c r="F13" s="41" t="str">
        <f>IF($D13="","",VLOOKUP($D13,'[1]DEVOJCICE GT PRIPREMA'!$A$7:$P$134,3))</f>
        <v>LIDIJA</v>
      </c>
      <c r="G13" s="41"/>
      <c r="H13" s="41" t="str">
        <f>IF($D13="","",VLOOKUP($D13,'[1]DEVOJCICE GT PRIPREMA'!$A$7:$P$134,4))</f>
        <v>STARI D</v>
      </c>
      <c r="I13" s="44"/>
      <c r="J13" s="45" t="str">
        <f>UPPER(IF(OR(I14="a",I14="as"),E13,IF(OR(I14="b",I14="bs"),E14,)))</f>
        <v>LAZAREVIC</v>
      </c>
      <c r="K13" s="70"/>
      <c r="L13" s="56" t="s">
        <v>25</v>
      </c>
      <c r="M13" s="63"/>
      <c r="N13" s="47"/>
      <c r="O13" s="62"/>
      <c r="P13" s="47"/>
      <c r="Q13" s="47"/>
      <c r="R13" s="49"/>
      <c r="T13" s="58" t="e">
        <f>#REF!</f>
        <v>#REF!</v>
      </c>
      <c r="U13" s="59" t="s">
        <v>20</v>
      </c>
      <c r="V13" s="60" t="str">
        <f t="shared" si="0"/>
        <v>LAZAREVIC LIDIJA</v>
      </c>
    </row>
    <row r="14" spans="1:22" s="50" customFormat="1" ht="9" customHeight="1">
      <c r="A14" s="54" t="s">
        <v>32</v>
      </c>
      <c r="B14" s="41">
        <f>IF($D14="","",VLOOKUP($D14,'[1]DEVOJCICE GT PRIPREMA'!$A$7:$P$134,15))</f>
      </c>
      <c r="C14" s="41">
        <f>IF($D14="","",VLOOKUP($D14,'[1]DEVOJCICE GT PRIPREMA'!$A$7:$P$134,16))</f>
      </c>
      <c r="D14" s="42"/>
      <c r="E14" s="41" t="s">
        <v>22</v>
      </c>
      <c r="F14" s="41">
        <f>IF($D14="","",VLOOKUP($D14,'[1]DEVOJCICE GT PRIPREMA'!$A$7:$P$134,3))</f>
      </c>
      <c r="G14" s="41"/>
      <c r="H14" s="41">
        <f>IF($D14="","",VLOOKUP($D14,'[1]DEVOJCICE GT PRIPREMA'!$A$7:$P$134,4))</f>
      </c>
      <c r="I14" s="55" t="s">
        <v>23</v>
      </c>
      <c r="J14" s="56"/>
      <c r="K14" s="47"/>
      <c r="L14" s="63"/>
      <c r="M14" s="71"/>
      <c r="N14" s="64" t="s">
        <v>27</v>
      </c>
      <c r="O14" s="65" t="s">
        <v>210</v>
      </c>
      <c r="P14" s="45" t="str">
        <f>UPPER(IF(OR(O14="a",O14="as"),N10,IF(OR(O14="b",O14="bs"),N18,)))</f>
        <v>DANILOVIC</v>
      </c>
      <c r="Q14" s="46"/>
      <c r="R14" s="49"/>
      <c r="T14" s="58" t="e">
        <f>#REF!</f>
        <v>#REF!</v>
      </c>
      <c r="U14" s="59" t="s">
        <v>20</v>
      </c>
      <c r="V14" s="60" t="str">
        <f t="shared" si="0"/>
        <v>BYE </v>
      </c>
    </row>
    <row r="15" spans="1:22" s="50" customFormat="1" ht="9" customHeight="1">
      <c r="A15" s="54" t="s">
        <v>33</v>
      </c>
      <c r="B15" s="41">
        <f>IF($D15="","",VLOOKUP($D15,'[1]DEVOJCICE GT PRIPREMA'!$A$7:$P$134,15))</f>
        <v>0</v>
      </c>
      <c r="C15" s="41">
        <f>IF($D15="","",VLOOKUP($D15,'[1]DEVOJCICE GT PRIPREMA'!$A$7:$P$134,16))</f>
        <v>0</v>
      </c>
      <c r="D15" s="42">
        <v>42</v>
      </c>
      <c r="E15" s="41" t="str">
        <f>UPPER(IF($D15="","",VLOOKUP($D15,'[1]DEVOJCICE GT PRIPREMA'!$A$7:$P$134,2)))</f>
        <v>DJORDJEVIC</v>
      </c>
      <c r="F15" s="41" t="str">
        <f>IF($D15="","",VLOOKUP($D15,'[1]DEVOJCICE GT PRIPREMA'!$A$7:$P$134,3))</f>
        <v>KSENIJA</v>
      </c>
      <c r="G15" s="41"/>
      <c r="H15" s="41" t="str">
        <f>IF($D15="","",VLOOKUP($D15,'[1]DEVOJCICE GT PRIPREMA'!$A$7:$P$134,4))</f>
        <v>PAR</v>
      </c>
      <c r="I15" s="44"/>
      <c r="J15" s="45" t="str">
        <f>UPPER(IF(OR(I16="a",I16="as"),E15,IF(OR(I16="b",I16="bs"),E16,)))</f>
        <v>DJORDJEVIC</v>
      </c>
      <c r="K15" s="46"/>
      <c r="L15" s="47"/>
      <c r="M15" s="47"/>
      <c r="N15" s="47"/>
      <c r="O15" s="62"/>
      <c r="P15" s="56" t="s">
        <v>150</v>
      </c>
      <c r="Q15" s="63"/>
      <c r="R15" s="49"/>
      <c r="T15" s="58" t="e">
        <f>#REF!</f>
        <v>#REF!</v>
      </c>
      <c r="U15" s="59" t="s">
        <v>20</v>
      </c>
      <c r="V15" s="60" t="str">
        <f t="shared" si="0"/>
        <v>DJORDJEVIC KSENIJA</v>
      </c>
    </row>
    <row r="16" spans="1:22" s="50" customFormat="1" ht="9" customHeight="1" thickBot="1">
      <c r="A16" s="54" t="s">
        <v>34</v>
      </c>
      <c r="B16" s="41">
        <f>IF($D16="","",VLOOKUP($D16,'[1]DEVOJCICE GT PRIPREMA'!$A$7:$P$134,15))</f>
      </c>
      <c r="C16" s="41">
        <f>IF($D16="","",VLOOKUP($D16,'[1]DEVOJCICE GT PRIPREMA'!$A$7:$P$134,16))</f>
      </c>
      <c r="D16" s="42"/>
      <c r="E16" s="41" t="s">
        <v>22</v>
      </c>
      <c r="F16" s="41">
        <f>IF($D16="","",VLOOKUP($D16,'[1]DEVOJCICE GT PRIPREMA'!$A$7:$P$134,3))</f>
      </c>
      <c r="G16" s="41"/>
      <c r="H16" s="41">
        <f>IF($D16="","",VLOOKUP($D16,'[1]DEVOJCICE GT PRIPREMA'!$A$7:$P$134,4))</f>
      </c>
      <c r="I16" s="55" t="s">
        <v>23</v>
      </c>
      <c r="J16" s="56"/>
      <c r="K16" s="57" t="s">
        <v>35</v>
      </c>
      <c r="L16" s="45" t="str">
        <f>UPPER(IF(OR(K16="a",K16="as"),J15,IF(OR(K16="b",K16="bs"),J17,)))</f>
        <v>GOJIC</v>
      </c>
      <c r="M16" s="46"/>
      <c r="N16" s="47"/>
      <c r="O16" s="62"/>
      <c r="P16" s="47"/>
      <c r="Q16" s="63"/>
      <c r="R16" s="49"/>
      <c r="T16" s="72" t="e">
        <f>#REF!</f>
        <v>#REF!</v>
      </c>
      <c r="U16" s="59" t="s">
        <v>20</v>
      </c>
      <c r="V16" s="60" t="str">
        <f t="shared" si="0"/>
        <v>BYE </v>
      </c>
    </row>
    <row r="17" spans="1:22" s="50" customFormat="1" ht="9" customHeight="1">
      <c r="A17" s="54" t="s">
        <v>36</v>
      </c>
      <c r="B17" s="41">
        <f>IF($D17="","",VLOOKUP($D17,'[1]DEVOJCICE GT PRIPREMA'!$A$7:$P$134,15))</f>
        <v>0</v>
      </c>
      <c r="C17" s="41">
        <f>IF($D17="","",VLOOKUP($D17,'[1]DEVOJCICE GT PRIPREMA'!$A$7:$P$134,16))</f>
        <v>0</v>
      </c>
      <c r="D17" s="42">
        <v>43</v>
      </c>
      <c r="E17" s="41" t="str">
        <f>UPPER(IF($D17="","",VLOOKUP($D17,'[1]DEVOJCICE GT PRIPREMA'!$A$7:$P$134,2)))</f>
        <v>GOJIC</v>
      </c>
      <c r="F17" s="41" t="str">
        <f>IF($D17="","",VLOOKUP($D17,'[1]DEVOJCICE GT PRIPREMA'!$A$7:$P$134,3))</f>
        <v>KATARINA</v>
      </c>
      <c r="G17" s="41"/>
      <c r="H17" s="41" t="str">
        <f>IF($D17="","",VLOOKUP($D17,'[1]DEVOJCICE GT PRIPREMA'!$A$7:$P$134,4))</f>
        <v>ADV</v>
      </c>
      <c r="I17" s="44"/>
      <c r="J17" s="45" t="str">
        <f>UPPER(IF(OR(I18="a",I18="as"),E17,IF(OR(I18="b",I18="bs"),E18,)))</f>
        <v>GOJIC</v>
      </c>
      <c r="K17" s="61"/>
      <c r="L17" s="56" t="s">
        <v>37</v>
      </c>
      <c r="M17" s="62"/>
      <c r="N17" s="47"/>
      <c r="O17" s="62"/>
      <c r="P17" s="47"/>
      <c r="Q17" s="63"/>
      <c r="R17" s="49"/>
      <c r="U17" s="59" t="s">
        <v>20</v>
      </c>
      <c r="V17" s="60" t="str">
        <f t="shared" si="0"/>
        <v>GOJIC KATARINA</v>
      </c>
    </row>
    <row r="18" spans="1:22" s="50" customFormat="1" ht="9" customHeight="1">
      <c r="A18" s="54" t="s">
        <v>38</v>
      </c>
      <c r="B18" s="41">
        <f>IF($D18="","",VLOOKUP($D18,'[1]DEVOJCICE GT PRIPREMA'!$A$7:$P$134,15))</f>
      </c>
      <c r="C18" s="41">
        <f>IF($D18="","",VLOOKUP($D18,'[1]DEVOJCICE GT PRIPREMA'!$A$7:$P$134,16))</f>
      </c>
      <c r="D18" s="42"/>
      <c r="E18" s="41" t="s">
        <v>22</v>
      </c>
      <c r="F18" s="41">
        <f>IF($D18="","",VLOOKUP($D18,'[1]DEVOJCICE GT PRIPREMA'!$A$7:$P$134,3))</f>
      </c>
      <c r="G18" s="41"/>
      <c r="H18" s="41">
        <f>IF($D18="","",VLOOKUP($D18,'[1]DEVOJCICE GT PRIPREMA'!$A$7:$P$134,4))</f>
      </c>
      <c r="I18" s="55" t="s">
        <v>23</v>
      </c>
      <c r="J18" s="56"/>
      <c r="K18" s="63"/>
      <c r="L18" s="64" t="s">
        <v>27</v>
      </c>
      <c r="M18" s="65" t="s">
        <v>210</v>
      </c>
      <c r="N18" s="45" t="str">
        <f>UPPER(IF(OR(M18="a",M18="as"),L16,IF(OR(M18="b",M18="bs"),L20,)))</f>
        <v>GOJIC</v>
      </c>
      <c r="O18" s="70"/>
      <c r="P18" s="47"/>
      <c r="Q18" s="63"/>
      <c r="R18" s="49"/>
      <c r="U18" s="59" t="s">
        <v>20</v>
      </c>
      <c r="V18" s="60" t="str">
        <f t="shared" si="0"/>
        <v>BYE </v>
      </c>
    </row>
    <row r="19" spans="1:22" s="50" customFormat="1" ht="9" customHeight="1">
      <c r="A19" s="54" t="s">
        <v>39</v>
      </c>
      <c r="B19" s="41">
        <f>IF($D19="","",VLOOKUP($D19,'[1]DEVOJCICE GT PRIPREMA'!$A$7:$P$134,15))</f>
        <v>0</v>
      </c>
      <c r="C19" s="41">
        <f>IF($D19="","",VLOOKUP($D19,'[1]DEVOJCICE GT PRIPREMA'!$A$7:$P$134,16))</f>
        <v>0</v>
      </c>
      <c r="D19" s="42">
        <v>55</v>
      </c>
      <c r="E19" s="41" t="str">
        <f>UPPER(IF($D19="","",VLOOKUP($D19,'[1]DEVOJCICE GT PRIPREMA'!$A$7:$P$134,2)))</f>
        <v>GOLUBOVIC</v>
      </c>
      <c r="F19" s="41" t="str">
        <f>IF($D19="","",VLOOKUP($D19,'[1]DEVOJCICE GT PRIPREMA'!$A$7:$P$134,3))</f>
        <v>TEODORA</v>
      </c>
      <c r="G19" s="41"/>
      <c r="H19" s="41" t="str">
        <f>IF($D19="","",VLOOKUP($D19,'[1]DEVOJCICE GT PRIPREMA'!$A$7:$P$134,4))</f>
        <v>CZ</v>
      </c>
      <c r="I19" s="44"/>
      <c r="J19" s="45" t="str">
        <f>UPPER(IF(OR(I20="a",I20="as"),E19,IF(OR(I20="b",I20="bs"),E20,)))</f>
        <v>GOLUBOVIC</v>
      </c>
      <c r="K19" s="46"/>
      <c r="L19" s="66"/>
      <c r="M19" s="67"/>
      <c r="N19" s="56" t="s">
        <v>159</v>
      </c>
      <c r="O19" s="47"/>
      <c r="P19" s="47"/>
      <c r="Q19" s="63"/>
      <c r="R19" s="49"/>
      <c r="U19" s="59" t="s">
        <v>20</v>
      </c>
      <c r="V19" s="60" t="str">
        <f t="shared" si="0"/>
        <v>GOLUBOVIC TEODORA</v>
      </c>
    </row>
    <row r="20" spans="1:22" s="50" customFormat="1" ht="9" customHeight="1">
      <c r="A20" s="54" t="s">
        <v>40</v>
      </c>
      <c r="B20" s="41">
        <f>IF($D20="","",VLOOKUP($D20,'[1]DEVOJCICE GT PRIPREMA'!$A$7:$P$134,15))</f>
      </c>
      <c r="C20" s="41">
        <f>IF($D20="","",VLOOKUP($D20,'[1]DEVOJCICE GT PRIPREMA'!$A$7:$P$134,16))</f>
      </c>
      <c r="D20" s="42"/>
      <c r="E20" s="41" t="s">
        <v>22</v>
      </c>
      <c r="F20" s="41">
        <f>IF($D20="","",VLOOKUP($D20,'[1]DEVOJCICE GT PRIPREMA'!$A$7:$P$134,3))</f>
      </c>
      <c r="G20" s="41"/>
      <c r="H20" s="41">
        <f>IF($D20="","",VLOOKUP($D20,'[1]DEVOJCICE GT PRIPREMA'!$A$7:$P$134,4))</f>
      </c>
      <c r="I20" s="55" t="s">
        <v>23</v>
      </c>
      <c r="J20" s="56"/>
      <c r="K20" s="57" t="s">
        <v>23</v>
      </c>
      <c r="L20" s="45" t="str">
        <f>UPPER(IF(OR(K20="a",K20="as"),J19,IF(OR(K20="b",K20="bs"),J21,)))</f>
        <v>GOLUBOVIC</v>
      </c>
      <c r="M20" s="69"/>
      <c r="N20" s="47"/>
      <c r="O20" s="47"/>
      <c r="P20" s="47"/>
      <c r="Q20" s="63"/>
      <c r="R20" s="49"/>
      <c r="U20" s="59" t="s">
        <v>20</v>
      </c>
      <c r="V20" s="60" t="str">
        <f t="shared" si="0"/>
        <v>BYE </v>
      </c>
    </row>
    <row r="21" spans="1:22" s="50" customFormat="1" ht="9" customHeight="1">
      <c r="A21" s="54" t="s">
        <v>41</v>
      </c>
      <c r="B21" s="41">
        <f>IF($D21="","",VLOOKUP($D21,'[1]DEVOJCICE GT PRIPREMA'!$A$7:$P$134,15))</f>
      </c>
      <c r="C21" s="41">
        <f>IF($D21="","",VLOOKUP($D21,'[1]DEVOJCICE GT PRIPREMA'!$A$7:$P$134,16))</f>
      </c>
      <c r="D21" s="42"/>
      <c r="E21" s="41" t="s">
        <v>22</v>
      </c>
      <c r="F21" s="41">
        <f>IF($D21="","",VLOOKUP($D21,'[1]DEVOJCICE GT PRIPREMA'!$A$7:$P$134,3))</f>
      </c>
      <c r="G21" s="41"/>
      <c r="H21" s="41">
        <f>IF($D21="","",VLOOKUP($D21,'[1]DEVOJCICE GT PRIPREMA'!$A$7:$P$134,4))</f>
      </c>
      <c r="I21" s="44"/>
      <c r="J21" s="45" t="str">
        <f>UPPER(IF(OR(I22="a",I22="as"),E21,IF(OR(I22="b",I22="bs"),E22,)))</f>
        <v>STOJANOVIC</v>
      </c>
      <c r="K21" s="70"/>
      <c r="L21" s="56" t="s">
        <v>42</v>
      </c>
      <c r="M21" s="63"/>
      <c r="N21" s="47"/>
      <c r="O21" s="47"/>
      <c r="P21" s="47"/>
      <c r="Q21" s="63"/>
      <c r="R21" s="49"/>
      <c r="U21" s="59" t="s">
        <v>20</v>
      </c>
      <c r="V21" s="60" t="str">
        <f t="shared" si="0"/>
        <v>BYE </v>
      </c>
    </row>
    <row r="22" spans="1:22" s="50" customFormat="1" ht="9" customHeight="1">
      <c r="A22" s="40" t="s">
        <v>43</v>
      </c>
      <c r="B22" s="41">
        <f>IF($D22="","",VLOOKUP($D22,'[1]DEVOJCICE GT PRIPREMA'!$A$7:$P$134,15))</f>
        <v>0</v>
      </c>
      <c r="C22" s="41">
        <f>IF($D22="","",VLOOKUP($D22,'[1]DEVOJCICE GT PRIPREMA'!$A$7:$P$134,16))</f>
        <v>0</v>
      </c>
      <c r="D22" s="42">
        <v>9</v>
      </c>
      <c r="E22" s="43" t="str">
        <f>UPPER(IF($D22="","",VLOOKUP($D22,'[1]DEVOJCICE GT PRIPREMA'!$A$7:$P$134,2)))</f>
        <v>STOJANOVIC</v>
      </c>
      <c r="F22" s="43" t="str">
        <f>IF($D22="","",VLOOKUP($D22,'[1]DEVOJCICE GT PRIPREMA'!$A$7:$P$134,3))</f>
        <v>JOVANA</v>
      </c>
      <c r="G22" s="43"/>
      <c r="H22" s="43" t="str">
        <f>IF($D22="","",VLOOKUP($D22,'[1]DEVOJCICE GT PRIPREMA'!$A$7:$P$134,4))</f>
        <v>OAZA</v>
      </c>
      <c r="I22" s="55" t="s">
        <v>35</v>
      </c>
      <c r="J22" s="56"/>
      <c r="K22" s="47"/>
      <c r="L22" s="63"/>
      <c r="M22" s="71"/>
      <c r="N22" s="63"/>
      <c r="O22" s="63"/>
      <c r="P22" s="63"/>
      <c r="Q22" s="63"/>
      <c r="R22" s="49"/>
      <c r="U22" s="59" t="s">
        <v>20</v>
      </c>
      <c r="V22" s="60" t="str">
        <f t="shared" si="0"/>
        <v>STOJANOVIC JOVANA</v>
      </c>
    </row>
    <row r="23" spans="1:22" s="50" customFormat="1" ht="9" customHeight="1">
      <c r="A23" s="40" t="s">
        <v>44</v>
      </c>
      <c r="B23" s="41">
        <f>IF($D23="","",VLOOKUP($D23,'[1]DEVOJCICE GT PRIPREMA'!$A$7:$P$134,15))</f>
        <v>0</v>
      </c>
      <c r="C23" s="41">
        <f>IF($D23="","",VLOOKUP($D23,'[1]DEVOJCICE GT PRIPREMA'!$A$7:$P$134,16))</f>
        <v>0</v>
      </c>
      <c r="D23" s="42">
        <v>12</v>
      </c>
      <c r="E23" s="43" t="str">
        <f>UPPER(IF($D23="","",VLOOKUP($D23,'[1]DEVOJCICE GT PRIPREMA'!$A$7:$P$134,2)))</f>
        <v>KRSTIC</v>
      </c>
      <c r="F23" s="43" t="str">
        <f>IF($D23="","",VLOOKUP($D23,'[1]DEVOJCICE GT PRIPREMA'!$A$7:$P$134,3))</f>
        <v>KSENIJA</v>
      </c>
      <c r="G23" s="43"/>
      <c r="H23" s="43" t="str">
        <f>IF($D23="","",VLOOKUP($D23,'[1]DEVOJCICE GT PRIPREMA'!$A$7:$P$134,4))</f>
        <v>HAR CAC</v>
      </c>
      <c r="I23" s="44"/>
      <c r="J23" s="45" t="str">
        <f>UPPER(IF(OR(I24="a",I24="as"),E23,IF(OR(I24="b",I24="bs"),E24,)))</f>
        <v>KRSTIC</v>
      </c>
      <c r="K23" s="46"/>
      <c r="L23" s="47"/>
      <c r="M23" s="47"/>
      <c r="N23" s="47"/>
      <c r="O23" s="47"/>
      <c r="P23" s="47"/>
      <c r="Q23" s="63"/>
      <c r="R23" s="49"/>
      <c r="U23" s="59" t="s">
        <v>20</v>
      </c>
      <c r="V23" s="60" t="str">
        <f t="shared" si="0"/>
        <v>KRSTIC KSENIJA</v>
      </c>
    </row>
    <row r="24" spans="1:22" s="50" customFormat="1" ht="9" customHeight="1">
      <c r="A24" s="54" t="s">
        <v>45</v>
      </c>
      <c r="B24" s="41">
        <f>IF($D24="","",VLOOKUP($D24,'[1]DEVOJCICE GT PRIPREMA'!$A$7:$P$134,15))</f>
      </c>
      <c r="C24" s="41">
        <f>IF($D24="","",VLOOKUP($D24,'[1]DEVOJCICE GT PRIPREMA'!$A$7:$P$134,16))</f>
      </c>
      <c r="D24" s="42"/>
      <c r="E24" s="41" t="s">
        <v>22</v>
      </c>
      <c r="F24" s="41">
        <f>IF($D24="","",VLOOKUP($D24,'[1]DEVOJCICE GT PRIPREMA'!$A$7:$P$134,3))</f>
      </c>
      <c r="G24" s="41"/>
      <c r="H24" s="41">
        <f>IF($D24="","",VLOOKUP($D24,'[1]DEVOJCICE GT PRIPREMA'!$A$7:$P$134,4))</f>
      </c>
      <c r="I24" s="55" t="s">
        <v>23</v>
      </c>
      <c r="J24" s="56"/>
      <c r="K24" s="57" t="s">
        <v>23</v>
      </c>
      <c r="L24" s="45" t="str">
        <f>UPPER(IF(OR(K24="a",K24="as"),J23,IF(OR(K24="b",K24="bs"),J25,)))</f>
        <v>KRSTIC</v>
      </c>
      <c r="M24" s="46"/>
      <c r="N24" s="47"/>
      <c r="O24" s="47"/>
      <c r="P24" s="47"/>
      <c r="Q24" s="63"/>
      <c r="R24" s="49"/>
      <c r="U24" s="59" t="s">
        <v>20</v>
      </c>
      <c r="V24" s="60" t="str">
        <f t="shared" si="0"/>
        <v>BYE </v>
      </c>
    </row>
    <row r="25" spans="1:22" s="50" customFormat="1" ht="9" customHeight="1">
      <c r="A25" s="54" t="s">
        <v>46</v>
      </c>
      <c r="B25" s="41">
        <f>IF($D25="","",VLOOKUP($D25,'[1]DEVOJCICE GT PRIPREMA'!$A$7:$P$134,15))</f>
        <v>0</v>
      </c>
      <c r="C25" s="41">
        <f>IF($D25="","",VLOOKUP($D25,'[1]DEVOJCICE GT PRIPREMA'!$A$7:$P$134,16))</f>
        <v>0</v>
      </c>
      <c r="D25" s="42">
        <v>17</v>
      </c>
      <c r="E25" s="41" t="str">
        <f>UPPER(IF($D25="","",VLOOKUP($D25,'[1]DEVOJCICE GT PRIPREMA'!$A$7:$P$134,2)))</f>
        <v>KUNIC</v>
      </c>
      <c r="F25" s="41" t="str">
        <f>IF($D25="","",VLOOKUP($D25,'[1]DEVOJCICE GT PRIPREMA'!$A$7:$P$134,3))</f>
        <v>ANA</v>
      </c>
      <c r="G25" s="41"/>
      <c r="H25" s="41" t="str">
        <f>IF($D25="","",VLOOKUP($D25,'[1]DEVOJCICE GT PRIPREMA'!$A$7:$P$134,4))</f>
        <v>STEP IN</v>
      </c>
      <c r="I25" s="44"/>
      <c r="J25" s="45" t="str">
        <f>UPPER(IF(OR(I26="a",I26="as"),E25,IF(OR(I26="b",I26="bs"),E26,)))</f>
        <v>KUNIC</v>
      </c>
      <c r="K25" s="61"/>
      <c r="L25" s="56" t="s">
        <v>47</v>
      </c>
      <c r="M25" s="62"/>
      <c r="N25" s="47"/>
      <c r="O25" s="47"/>
      <c r="P25" s="47"/>
      <c r="Q25" s="63"/>
      <c r="R25" s="49"/>
      <c r="U25" s="59" t="s">
        <v>20</v>
      </c>
      <c r="V25" s="60" t="str">
        <f t="shared" si="0"/>
        <v>KUNIC ANA</v>
      </c>
    </row>
    <row r="26" spans="1:22" s="50" customFormat="1" ht="9" customHeight="1">
      <c r="A26" s="54" t="s">
        <v>48</v>
      </c>
      <c r="B26" s="41">
        <f>IF($D26="","",VLOOKUP($D26,'[1]DEVOJCICE GT PRIPREMA'!$A$7:$P$134,15))</f>
      </c>
      <c r="C26" s="41">
        <f>IF($D26="","",VLOOKUP($D26,'[1]DEVOJCICE GT PRIPREMA'!$A$7:$P$134,16))</f>
      </c>
      <c r="D26" s="42"/>
      <c r="E26" s="41" t="s">
        <v>22</v>
      </c>
      <c r="F26" s="41">
        <f>IF($D26="","",VLOOKUP($D26,'[1]DEVOJCICE GT PRIPREMA'!$A$7:$P$134,3))</f>
      </c>
      <c r="G26" s="41"/>
      <c r="H26" s="41">
        <f>IF($D26="","",VLOOKUP($D26,'[1]DEVOJCICE GT PRIPREMA'!$A$7:$P$134,4))</f>
      </c>
      <c r="I26" s="55" t="s">
        <v>23</v>
      </c>
      <c r="J26" s="56"/>
      <c r="K26" s="63"/>
      <c r="L26" s="64" t="s">
        <v>27</v>
      </c>
      <c r="M26" s="65" t="s">
        <v>211</v>
      </c>
      <c r="N26" s="45" t="str">
        <f>UPPER(IF(OR(M26="a",M26="as"),L24,IF(OR(M26="b",M26="bs"),L28,)))</f>
        <v>DZUNOV</v>
      </c>
      <c r="O26" s="46"/>
      <c r="P26" s="47"/>
      <c r="Q26" s="47"/>
      <c r="R26" s="49"/>
      <c r="U26" s="59" t="s">
        <v>20</v>
      </c>
      <c r="V26" s="60" t="str">
        <f t="shared" si="0"/>
        <v>BYE </v>
      </c>
    </row>
    <row r="27" spans="1:22" s="50" customFormat="1" ht="9" customHeight="1">
      <c r="A27" s="54" t="s">
        <v>49</v>
      </c>
      <c r="B27" s="41">
        <f>IF($D27="","",VLOOKUP($D27,'[1]DEVOJCICE GT PRIPREMA'!$A$7:$P$134,15))</f>
        <v>0</v>
      </c>
      <c r="C27" s="41">
        <f>IF($D27="","",VLOOKUP($D27,'[1]DEVOJCICE GT PRIPREMA'!$A$7:$P$134,16))</f>
        <v>0</v>
      </c>
      <c r="D27" s="42">
        <v>44</v>
      </c>
      <c r="E27" s="41" t="str">
        <f>UPPER(IF($D27="","",VLOOKUP($D27,'[1]DEVOJCICE GT PRIPREMA'!$A$7:$P$134,2)))</f>
        <v>BABIC</v>
      </c>
      <c r="F27" s="41" t="str">
        <f>IF($D27="","",VLOOKUP($D27,'[1]DEVOJCICE GT PRIPREMA'!$A$7:$P$134,3))</f>
        <v>JELENA</v>
      </c>
      <c r="G27" s="41"/>
      <c r="H27" s="41" t="str">
        <f>IF($D27="","",VLOOKUP($D27,'[1]DEVOJCICE GT PRIPREMA'!$A$7:$P$134,4))</f>
        <v>CZ</v>
      </c>
      <c r="I27" s="44"/>
      <c r="J27" s="45" t="str">
        <f>UPPER(IF(OR(I28="a",I28="as"),E27,IF(OR(I28="b",I28="bs"),E28,)))</f>
        <v>DJIKIC</v>
      </c>
      <c r="K27" s="46"/>
      <c r="L27" s="66"/>
      <c r="M27" s="67"/>
      <c r="N27" s="56" t="s">
        <v>215</v>
      </c>
      <c r="O27" s="68"/>
      <c r="P27" s="47"/>
      <c r="Q27" s="47"/>
      <c r="R27" s="49"/>
      <c r="U27" s="59" t="s">
        <v>20</v>
      </c>
      <c r="V27" s="60" t="str">
        <f t="shared" si="0"/>
        <v>BABIC JELENA</v>
      </c>
    </row>
    <row r="28" spans="1:22" s="50" customFormat="1" ht="9" customHeight="1">
      <c r="A28" s="54" t="s">
        <v>50</v>
      </c>
      <c r="B28" s="41">
        <f>IF($D28="","",VLOOKUP($D28,'[1]DEVOJCICE GT PRIPREMA'!$A$7:$P$134,15))</f>
        <v>0</v>
      </c>
      <c r="C28" s="41">
        <f>IF($D28="","",VLOOKUP($D28,'[1]DEVOJCICE GT PRIPREMA'!$A$7:$P$134,16))</f>
        <v>0</v>
      </c>
      <c r="D28" s="42">
        <v>74</v>
      </c>
      <c r="E28" s="41" t="str">
        <f>UPPER(IF($D28="","",VLOOKUP($D28,'[1]DEVOJCICE GT PRIPREMA'!$A$7:$P$134,2)))</f>
        <v>DJIKIC</v>
      </c>
      <c r="F28" s="41" t="str">
        <f>IF($D28="","",VLOOKUP($D28,'[1]DEVOJCICE GT PRIPREMA'!$A$7:$P$134,3))</f>
        <v>ANASTASIJA</v>
      </c>
      <c r="G28" s="41"/>
      <c r="H28" s="41" t="str">
        <f>IF($D28="","",VLOOKUP($D28,'[1]DEVOJCICE GT PRIPREMA'!$A$7:$P$134,4))</f>
        <v>PAR</v>
      </c>
      <c r="I28" s="55" t="s">
        <v>35</v>
      </c>
      <c r="J28" s="56" t="s">
        <v>51</v>
      </c>
      <c r="K28" s="57" t="s">
        <v>211</v>
      </c>
      <c r="L28" s="45" t="str">
        <f>UPPER(IF(OR(K28="a",K28="as"),J27,IF(OR(K28="b",K28="bs"),J29,)))</f>
        <v>DZUNOV</v>
      </c>
      <c r="M28" s="69"/>
      <c r="N28" s="47"/>
      <c r="O28" s="62"/>
      <c r="P28" s="47"/>
      <c r="Q28" s="47"/>
      <c r="R28" s="49"/>
      <c r="U28" s="59" t="s">
        <v>20</v>
      </c>
      <c r="V28" s="60" t="str">
        <f t="shared" si="0"/>
        <v>DJIKIC ANASTASIJA</v>
      </c>
    </row>
    <row r="29" spans="1:22" s="50" customFormat="1" ht="9" customHeight="1">
      <c r="A29" s="54" t="s">
        <v>52</v>
      </c>
      <c r="B29" s="41">
        <f>IF($D29="","",VLOOKUP($D29,'[1]DEVOJCICE GT PRIPREMA'!$A$7:$P$134,15))</f>
        <v>0</v>
      </c>
      <c r="C29" s="41">
        <f>IF($D29="","",VLOOKUP($D29,'[1]DEVOJCICE GT PRIPREMA'!$A$7:$P$134,16))</f>
        <v>0</v>
      </c>
      <c r="D29" s="42">
        <v>18</v>
      </c>
      <c r="E29" s="41" t="str">
        <f>UPPER(IF($D29="","",VLOOKUP($D29,'[1]DEVOJCICE GT PRIPREMA'!$A$7:$P$134,2)))</f>
        <v>DZUNOV</v>
      </c>
      <c r="F29" s="41" t="str">
        <f>IF($D29="","",VLOOKUP($D29,'[1]DEVOJCICE GT PRIPREMA'!$A$7:$P$134,3))</f>
        <v>NIKOLINA</v>
      </c>
      <c r="G29" s="41"/>
      <c r="H29" s="41" t="str">
        <f>IF($D29="","",VLOOKUP($D29,'[1]DEVOJCICE GT PRIPREMA'!$A$7:$P$134,4))</f>
        <v>PAR</v>
      </c>
      <c r="I29" s="44"/>
      <c r="J29" s="45" t="str">
        <f>UPPER(IF(OR(I30="a",I30="as"),E29,IF(OR(I30="b",I30="bs"),E30,)))</f>
        <v>DZUNOV</v>
      </c>
      <c r="K29" s="70"/>
      <c r="L29" s="56" t="s">
        <v>25</v>
      </c>
      <c r="M29" s="63"/>
      <c r="N29" s="47"/>
      <c r="O29" s="62"/>
      <c r="P29" s="47"/>
      <c r="Q29" s="47"/>
      <c r="R29" s="49"/>
      <c r="U29" s="59" t="s">
        <v>20</v>
      </c>
      <c r="V29" s="60" t="str">
        <f t="shared" si="0"/>
        <v>DZUNOV NIKOLINA</v>
      </c>
    </row>
    <row r="30" spans="1:22" s="50" customFormat="1" ht="9" customHeight="1">
      <c r="A30" s="54" t="s">
        <v>53</v>
      </c>
      <c r="B30" s="41">
        <f>IF($D30="","",VLOOKUP($D30,'[1]DEVOJCICE GT PRIPREMA'!$A$7:$P$134,15))</f>
      </c>
      <c r="C30" s="41">
        <f>IF($D30="","",VLOOKUP($D30,'[1]DEVOJCICE GT PRIPREMA'!$A$7:$P$134,16))</f>
      </c>
      <c r="D30" s="42"/>
      <c r="E30" s="41" t="s">
        <v>22</v>
      </c>
      <c r="F30" s="41">
        <f>IF($D30="","",VLOOKUP($D30,'[1]DEVOJCICE GT PRIPREMA'!$A$7:$P$134,3))</f>
      </c>
      <c r="G30" s="41"/>
      <c r="H30" s="41">
        <f>IF($D30="","",VLOOKUP($D30,'[1]DEVOJCICE GT PRIPREMA'!$A$7:$P$134,4))</f>
      </c>
      <c r="I30" s="55" t="s">
        <v>23</v>
      </c>
      <c r="J30" s="56"/>
      <c r="K30" s="47"/>
      <c r="L30" s="63"/>
      <c r="M30" s="71"/>
      <c r="N30" s="64" t="s">
        <v>27</v>
      </c>
      <c r="O30" s="65" t="s">
        <v>210</v>
      </c>
      <c r="P30" s="45" t="str">
        <f>UPPER(IF(OR(O30="a",O30="as"),N26,IF(OR(O30="b",O30="bs"),N34,)))</f>
        <v>DZUNOV</v>
      </c>
      <c r="Q30" s="46"/>
      <c r="R30" s="49"/>
      <c r="U30" s="59" t="s">
        <v>20</v>
      </c>
      <c r="V30" s="60" t="str">
        <f t="shared" si="0"/>
        <v>BYE </v>
      </c>
    </row>
    <row r="31" spans="1:22" s="50" customFormat="1" ht="9" customHeight="1">
      <c r="A31" s="54" t="s">
        <v>54</v>
      </c>
      <c r="B31" s="41">
        <f>IF($D31="","",VLOOKUP($D31,'[1]DEVOJCICE GT PRIPREMA'!$A$7:$P$134,15))</f>
        <v>0</v>
      </c>
      <c r="C31" s="41">
        <f>IF($D31="","",VLOOKUP($D31,'[1]DEVOJCICE GT PRIPREMA'!$A$7:$P$134,16))</f>
        <v>0</v>
      </c>
      <c r="D31" s="42">
        <v>23</v>
      </c>
      <c r="E31" s="41" t="str">
        <f>UPPER(IF($D31="","",VLOOKUP($D31,'[1]DEVOJCICE GT PRIPREMA'!$A$7:$P$134,2)))</f>
        <v>RADOVANOVIC</v>
      </c>
      <c r="F31" s="41" t="str">
        <f>IF($D31="","",VLOOKUP($D31,'[1]DEVOJCICE GT PRIPREMA'!$A$7:$P$134,3))</f>
        <v>NATASA</v>
      </c>
      <c r="G31" s="41"/>
      <c r="H31" s="41" t="str">
        <f>IF($D31="","",VLOOKUP($D31,'[1]DEVOJCICE GT PRIPREMA'!$A$7:$P$134,4))</f>
        <v>SET N</v>
      </c>
      <c r="I31" s="44"/>
      <c r="J31" s="45" t="str">
        <f>UPPER(IF(OR(I32="a",I32="as"),E31,IF(OR(I32="b",I32="bs"),E32,)))</f>
        <v>RADOVANOVIC</v>
      </c>
      <c r="K31" s="46"/>
      <c r="L31" s="47"/>
      <c r="M31" s="47"/>
      <c r="N31" s="47"/>
      <c r="O31" s="62"/>
      <c r="P31" s="56" t="s">
        <v>228</v>
      </c>
      <c r="Q31" s="63"/>
      <c r="R31" s="49"/>
      <c r="U31" s="59" t="s">
        <v>20</v>
      </c>
      <c r="V31" s="60" t="str">
        <f t="shared" si="0"/>
        <v>RADOVANOVIC NATASA</v>
      </c>
    </row>
    <row r="32" spans="1:22" s="50" customFormat="1" ht="9" customHeight="1">
      <c r="A32" s="54" t="s">
        <v>55</v>
      </c>
      <c r="B32" s="41">
        <f>IF($D32="","",VLOOKUP($D32,'[1]DEVOJCICE GT PRIPREMA'!$A$7:$P$134,15))</f>
      </c>
      <c r="C32" s="41">
        <f>IF($D32="","",VLOOKUP($D32,'[1]DEVOJCICE GT PRIPREMA'!$A$7:$P$134,16))</f>
      </c>
      <c r="D32" s="42"/>
      <c r="E32" s="41" t="s">
        <v>22</v>
      </c>
      <c r="F32" s="41">
        <f>IF($D32="","",VLOOKUP($D32,'[1]DEVOJCICE GT PRIPREMA'!$A$7:$P$134,3))</f>
      </c>
      <c r="G32" s="41"/>
      <c r="H32" s="41">
        <f>IF($D32="","",VLOOKUP($D32,'[1]DEVOJCICE GT PRIPREMA'!$A$7:$P$134,4))</f>
      </c>
      <c r="I32" s="55" t="s">
        <v>23</v>
      </c>
      <c r="J32" s="56"/>
      <c r="K32" s="57" t="s">
        <v>35</v>
      </c>
      <c r="L32" s="45" t="str">
        <f>UPPER(IF(OR(K32="a",K32="as"),J31,IF(OR(K32="b",K32="bs"),J33,)))</f>
        <v>VUKOVIC</v>
      </c>
      <c r="M32" s="46"/>
      <c r="N32" s="47"/>
      <c r="O32" s="62"/>
      <c r="P32" s="47"/>
      <c r="Q32" s="63"/>
      <c r="R32" s="49"/>
      <c r="U32" s="59" t="s">
        <v>20</v>
      </c>
      <c r="V32" s="60" t="str">
        <f t="shared" si="0"/>
        <v>BYE </v>
      </c>
    </row>
    <row r="33" spans="1:22" s="50" customFormat="1" ht="9" customHeight="1">
      <c r="A33" s="54" t="s">
        <v>56</v>
      </c>
      <c r="B33" s="41">
        <f>IF($D33="","",VLOOKUP($D33,'[1]DEVOJCICE GT PRIPREMA'!$A$7:$P$134,15))</f>
        <v>0</v>
      </c>
      <c r="C33" s="41">
        <f>IF($D33="","",VLOOKUP($D33,'[1]DEVOJCICE GT PRIPREMA'!$A$7:$P$134,16))</f>
        <v>0</v>
      </c>
      <c r="D33" s="42">
        <v>25</v>
      </c>
      <c r="E33" s="41" t="str">
        <f>UPPER(IF($D33="","",VLOOKUP($D33,'[1]DEVOJCICE GT PRIPREMA'!$A$7:$P$134,2)))</f>
        <v>VUKOVIC</v>
      </c>
      <c r="F33" s="41" t="str">
        <f>IF($D33="","",VLOOKUP($D33,'[1]DEVOJCICE GT PRIPREMA'!$A$7:$P$134,3))</f>
        <v>DRAGINJA</v>
      </c>
      <c r="G33" s="41"/>
      <c r="H33" s="41" t="str">
        <f>IF($D33="","",VLOOKUP($D33,'[1]DEVOJCICE GT PRIPREMA'!$A$7:$P$134,4))</f>
        <v>PAR</v>
      </c>
      <c r="I33" s="44"/>
      <c r="J33" s="45" t="str">
        <f>UPPER(IF(OR(I34="a",I34="as"),E33,IF(OR(I34="b",I34="bs"),E34,)))</f>
        <v>VUKOVIC</v>
      </c>
      <c r="K33" s="61"/>
      <c r="L33" s="56" t="s">
        <v>57</v>
      </c>
      <c r="M33" s="62"/>
      <c r="N33" s="47"/>
      <c r="O33" s="62"/>
      <c r="P33" s="47"/>
      <c r="Q33" s="63"/>
      <c r="R33" s="49"/>
      <c r="U33" s="59" t="s">
        <v>20</v>
      </c>
      <c r="V33" s="60" t="str">
        <f t="shared" si="0"/>
        <v>VUKOVIC DRAGINJA</v>
      </c>
    </row>
    <row r="34" spans="1:22" s="50" customFormat="1" ht="9" customHeight="1">
      <c r="A34" s="54" t="s">
        <v>58</v>
      </c>
      <c r="B34" s="41">
        <f>IF($D34="","",VLOOKUP($D34,'[1]DEVOJCICE GT PRIPREMA'!$A$7:$P$134,15))</f>
      </c>
      <c r="C34" s="41">
        <f>IF($D34="","",VLOOKUP($D34,'[1]DEVOJCICE GT PRIPREMA'!$A$7:$P$134,16))</f>
      </c>
      <c r="D34" s="42"/>
      <c r="E34" s="41" t="s">
        <v>22</v>
      </c>
      <c r="F34" s="41">
        <f>IF($D34="","",VLOOKUP($D34,'[1]DEVOJCICE GT PRIPREMA'!$A$7:$P$134,3))</f>
      </c>
      <c r="G34" s="41"/>
      <c r="H34" s="41">
        <f>IF($D34="","",VLOOKUP($D34,'[1]DEVOJCICE GT PRIPREMA'!$A$7:$P$134,4))</f>
      </c>
      <c r="I34" s="55" t="s">
        <v>23</v>
      </c>
      <c r="J34" s="56"/>
      <c r="K34" s="63"/>
      <c r="L34" s="64" t="s">
        <v>27</v>
      </c>
      <c r="M34" s="65" t="s">
        <v>211</v>
      </c>
      <c r="N34" s="45" t="str">
        <f>UPPER(IF(OR(M34="a",M34="as"),L32,IF(OR(M34="b",M34="bs"),L36,)))</f>
        <v>ALEKSIC</v>
      </c>
      <c r="O34" s="70"/>
      <c r="P34" s="47"/>
      <c r="Q34" s="63"/>
      <c r="R34" s="49"/>
      <c r="U34" s="59" t="s">
        <v>20</v>
      </c>
      <c r="V34" s="60" t="str">
        <f t="shared" si="0"/>
        <v>BYE </v>
      </c>
    </row>
    <row r="35" spans="1:22" s="50" customFormat="1" ht="9" customHeight="1">
      <c r="A35" s="54" t="s">
        <v>59</v>
      </c>
      <c r="B35" s="41">
        <f>IF($D35="","",VLOOKUP($D35,'[1]DEVOJCICE GT PRIPREMA'!$A$7:$P$134,15))</f>
        <v>0</v>
      </c>
      <c r="C35" s="41">
        <f>IF($D35="","",VLOOKUP($D35,'[1]DEVOJCICE GT PRIPREMA'!$A$7:$P$134,16))</f>
        <v>0</v>
      </c>
      <c r="D35" s="42">
        <v>72</v>
      </c>
      <c r="E35" s="41" t="str">
        <f>UPPER(IF($D35="","",VLOOKUP($D35,'[1]DEVOJCICE GT PRIPREMA'!$A$7:$P$134,2)))</f>
        <v>DABIC</v>
      </c>
      <c r="F35" s="41" t="str">
        <f>IF($D35="","",VLOOKUP($D35,'[1]DEVOJCICE GT PRIPREMA'!$A$7:$P$134,3))</f>
        <v>MILICA</v>
      </c>
      <c r="G35" s="41"/>
      <c r="H35" s="41" t="str">
        <f>IF($D35="","",VLOOKUP($D35,'[1]DEVOJCICE GT PRIPREMA'!$A$7:$P$134,4))</f>
        <v>PAN</v>
      </c>
      <c r="I35" s="44"/>
      <c r="J35" s="45" t="str">
        <f>UPPER(IF(OR(I36="a",I36="as"),E35,IF(OR(I36="b",I36="bs"),E36,)))</f>
        <v>DABIC</v>
      </c>
      <c r="K35" s="46"/>
      <c r="L35" s="66"/>
      <c r="M35" s="67"/>
      <c r="N35" s="56" t="s">
        <v>37</v>
      </c>
      <c r="O35" s="47"/>
      <c r="P35" s="47"/>
      <c r="Q35" s="47"/>
      <c r="R35" s="49"/>
      <c r="U35" s="59" t="s">
        <v>20</v>
      </c>
      <c r="V35" s="60" t="str">
        <f t="shared" si="0"/>
        <v>DABIC MILICA</v>
      </c>
    </row>
    <row r="36" spans="1:22" s="50" customFormat="1" ht="9" customHeight="1">
      <c r="A36" s="54" t="s">
        <v>60</v>
      </c>
      <c r="B36" s="41">
        <f>IF($D36="","",VLOOKUP($D36,'[1]DEVOJCICE GT PRIPREMA'!$A$7:$P$134,15))</f>
      </c>
      <c r="C36" s="41">
        <f>IF($D36="","",VLOOKUP($D36,'[1]DEVOJCICE GT PRIPREMA'!$A$7:$P$134,16))</f>
      </c>
      <c r="D36" s="42"/>
      <c r="E36" s="41" t="s">
        <v>22</v>
      </c>
      <c r="F36" s="41">
        <f>IF($D36="","",VLOOKUP($D36,'[1]DEVOJCICE GT PRIPREMA'!$A$7:$P$134,3))</f>
      </c>
      <c r="G36" s="41"/>
      <c r="H36" s="41">
        <f>IF($D36="","",VLOOKUP($D36,'[1]DEVOJCICE GT PRIPREMA'!$A$7:$P$134,4))</f>
      </c>
      <c r="I36" s="55" t="s">
        <v>23</v>
      </c>
      <c r="J36" s="56"/>
      <c r="K36" s="57" t="s">
        <v>35</v>
      </c>
      <c r="L36" s="45" t="str">
        <f>UPPER(IF(OR(K36="a",K36="as"),J35,IF(OR(K36="b",K36="bs"),J37,)))</f>
        <v>ALEKSIC</v>
      </c>
      <c r="M36" s="69"/>
      <c r="N36" s="47"/>
      <c r="O36" s="47"/>
      <c r="P36" s="47"/>
      <c r="Q36" s="47"/>
      <c r="R36" s="49"/>
      <c r="U36" s="59" t="s">
        <v>20</v>
      </c>
      <c r="V36" s="60" t="str">
        <f t="shared" si="0"/>
        <v>BYE </v>
      </c>
    </row>
    <row r="37" spans="1:22" s="50" customFormat="1" ht="9" customHeight="1">
      <c r="A37" s="54" t="s">
        <v>61</v>
      </c>
      <c r="B37" s="41">
        <f>IF($D37="","",VLOOKUP($D37,'[1]DEVOJCICE GT PRIPREMA'!$A$7:$P$134,15))</f>
      </c>
      <c r="C37" s="41">
        <f>IF($D37="","",VLOOKUP($D37,'[1]DEVOJCICE GT PRIPREMA'!$A$7:$P$134,16))</f>
      </c>
      <c r="D37" s="42"/>
      <c r="E37" s="41" t="s">
        <v>22</v>
      </c>
      <c r="F37" s="41">
        <f>IF($D37="","",VLOOKUP($D37,'[1]DEVOJCICE GT PRIPREMA'!$A$7:$P$134,3))</f>
      </c>
      <c r="G37" s="41"/>
      <c r="H37" s="41">
        <f>IF($D37="","",VLOOKUP($D37,'[1]DEVOJCICE GT PRIPREMA'!$A$7:$P$134,4))</f>
      </c>
      <c r="I37" s="44"/>
      <c r="J37" s="45" t="str">
        <f>UPPER(IF(OR(I38="a",I38="as"),E37,IF(OR(I38="b",I38="bs"),E38,)))</f>
        <v>ALEKSIC</v>
      </c>
      <c r="K37" s="70"/>
      <c r="L37" s="56" t="s">
        <v>62</v>
      </c>
      <c r="M37" s="63"/>
      <c r="N37" s="47"/>
      <c r="O37" s="47"/>
      <c r="P37" s="47"/>
      <c r="Q37" s="47"/>
      <c r="R37" s="49"/>
      <c r="U37" s="59" t="s">
        <v>20</v>
      </c>
      <c r="V37" s="60" t="str">
        <f t="shared" si="0"/>
        <v>BYE </v>
      </c>
    </row>
    <row r="38" spans="1:22" s="50" customFormat="1" ht="9" customHeight="1">
      <c r="A38" s="40" t="s">
        <v>63</v>
      </c>
      <c r="B38" s="41">
        <f>IF($D38="","",VLOOKUP($D38,'[1]DEVOJCICE GT PRIPREMA'!$A$7:$P$134,15))</f>
        <v>0</v>
      </c>
      <c r="C38" s="41">
        <f>IF($D38="","",VLOOKUP($D38,'[1]DEVOJCICE GT PRIPREMA'!$A$7:$P$134,16))</f>
        <v>0</v>
      </c>
      <c r="D38" s="42">
        <v>5</v>
      </c>
      <c r="E38" s="43" t="str">
        <f>UPPER(IF($D38="","",VLOOKUP($D38,'[1]DEVOJCICE GT PRIPREMA'!$A$7:$P$134,2)))</f>
        <v>ALEKSIC</v>
      </c>
      <c r="F38" s="43" t="str">
        <f>IF($D38="","",VLOOKUP($D38,'[1]DEVOJCICE GT PRIPREMA'!$A$7:$P$134,3))</f>
        <v>MILICA</v>
      </c>
      <c r="G38" s="43"/>
      <c r="H38" s="43" t="str">
        <f>IF($D38="","",VLOOKUP($D38,'[1]DEVOJCICE GT PRIPREMA'!$A$7:$P$134,4))</f>
        <v>KTK</v>
      </c>
      <c r="I38" s="55" t="s">
        <v>35</v>
      </c>
      <c r="J38" s="56"/>
      <c r="K38" s="47"/>
      <c r="L38" s="63"/>
      <c r="M38" s="71"/>
      <c r="N38" s="63"/>
      <c r="O38" s="63"/>
      <c r="P38" s="47"/>
      <c r="Q38" s="47"/>
      <c r="R38" s="49"/>
      <c r="U38" s="59" t="s">
        <v>20</v>
      </c>
      <c r="V38" s="60" t="str">
        <f t="shared" si="0"/>
        <v>ALEKSIC MILICA</v>
      </c>
    </row>
    <row r="39" spans="1:22" s="50" customFormat="1" ht="9" customHeight="1">
      <c r="A39" s="40" t="s">
        <v>64</v>
      </c>
      <c r="B39" s="41">
        <f>IF($D39="","",VLOOKUP($D39,'[1]DEVOJCICE GT PRIPREMA'!$A$7:$P$134,15))</f>
        <v>0</v>
      </c>
      <c r="C39" s="41">
        <f>IF($D39="","",VLOOKUP($D39,'[1]DEVOJCICE GT PRIPREMA'!$A$7:$P$134,16))</f>
        <v>0</v>
      </c>
      <c r="D39" s="42">
        <v>3</v>
      </c>
      <c r="E39" s="43" t="str">
        <f>UPPER(IF($D39="","",VLOOKUP($D39,'[1]DEVOJCICE GT PRIPREMA'!$A$7:$P$134,2)))</f>
        <v>MOSKOVLJEVIC</v>
      </c>
      <c r="F39" s="43" t="str">
        <f>IF($D39="","",VLOOKUP($D39,'[1]DEVOJCICE GT PRIPREMA'!$A$7:$P$134,3))</f>
        <v>JASMINA</v>
      </c>
      <c r="G39" s="43"/>
      <c r="H39" s="43" t="str">
        <f>IF($D39="","",VLOOKUP($D39,'[1]DEVOJCICE GT PRIPREMA'!$A$7:$P$134,4))</f>
        <v>CZ</v>
      </c>
      <c r="I39" s="44"/>
      <c r="J39" s="45" t="str">
        <f>UPPER(IF(OR(I40="a",I40="as"),E39,IF(OR(I40="b",I40="bs"),E40,)))</f>
        <v>MOSKOVLJEVIC</v>
      </c>
      <c r="K39" s="46"/>
      <c r="L39" s="47"/>
      <c r="M39" s="47"/>
      <c r="N39" s="47"/>
      <c r="O39" s="47"/>
      <c r="P39" s="47"/>
      <c r="Q39" s="47"/>
      <c r="R39" s="49"/>
      <c r="U39" s="59" t="s">
        <v>20</v>
      </c>
      <c r="V39" s="60" t="str">
        <f aca="true" t="shared" si="1" ref="V39:V70">CONCATENATE(E39,U39,F39)</f>
        <v>MOSKOVLJEVIC JASMINA</v>
      </c>
    </row>
    <row r="40" spans="1:22" s="50" customFormat="1" ht="9" customHeight="1">
      <c r="A40" s="54" t="s">
        <v>65</v>
      </c>
      <c r="B40" s="41">
        <f>IF($D40="","",VLOOKUP($D40,'[1]DEVOJCICE GT PRIPREMA'!$A$7:$P$134,15))</f>
      </c>
      <c r="C40" s="41">
        <f>IF($D40="","",VLOOKUP($D40,'[1]DEVOJCICE GT PRIPREMA'!$A$7:$P$134,16))</f>
      </c>
      <c r="D40" s="42"/>
      <c r="E40" s="41" t="s">
        <v>22</v>
      </c>
      <c r="F40" s="41">
        <f>IF($D40="","",VLOOKUP($D40,'[1]DEVOJCICE GT PRIPREMA'!$A$7:$P$134,3))</f>
      </c>
      <c r="G40" s="41"/>
      <c r="H40" s="41">
        <f>IF($D40="","",VLOOKUP($D40,'[1]DEVOJCICE GT PRIPREMA'!$A$7:$P$134,4))</f>
      </c>
      <c r="I40" s="55" t="s">
        <v>23</v>
      </c>
      <c r="J40" s="56"/>
      <c r="K40" s="57" t="s">
        <v>23</v>
      </c>
      <c r="L40" s="45" t="str">
        <f>UPPER(IF(OR(K40="a",K40="as"),J39,IF(OR(K40="b",K40="bs"),J41,)))</f>
        <v>MOSKOVLJEVIC</v>
      </c>
      <c r="M40" s="46"/>
      <c r="N40" s="47"/>
      <c r="O40" s="47"/>
      <c r="P40" s="47"/>
      <c r="Q40" s="47"/>
      <c r="R40" s="49"/>
      <c r="U40" s="59" t="s">
        <v>20</v>
      </c>
      <c r="V40" s="60" t="str">
        <f t="shared" si="1"/>
        <v>BYE </v>
      </c>
    </row>
    <row r="41" spans="1:22" s="50" customFormat="1" ht="9" customHeight="1">
      <c r="A41" s="54" t="s">
        <v>66</v>
      </c>
      <c r="B41" s="41">
        <f>IF($D41="","",VLOOKUP($D41,'[1]DEVOJCICE GT PRIPREMA'!$A$7:$P$134,15))</f>
        <v>0</v>
      </c>
      <c r="C41" s="41">
        <f>IF($D41="","",VLOOKUP($D41,'[1]DEVOJCICE GT PRIPREMA'!$A$7:$P$134,16))</f>
        <v>0</v>
      </c>
      <c r="D41" s="42">
        <v>62</v>
      </c>
      <c r="E41" s="41" t="str">
        <f>UPPER(IF($D41="","",VLOOKUP($D41,'[1]DEVOJCICE GT PRIPREMA'!$A$7:$P$134,2)))</f>
        <v>CELAR</v>
      </c>
      <c r="F41" s="41" t="str">
        <f>IF($D41="","",VLOOKUP($D41,'[1]DEVOJCICE GT PRIPREMA'!$A$7:$P$134,3))</f>
        <v>MASA</v>
      </c>
      <c r="G41" s="41"/>
      <c r="H41" s="41" t="str">
        <f>IF($D41="","",VLOOKUP($D41,'[1]DEVOJCICE GT PRIPREMA'!$A$7:$P$134,4))</f>
        <v>AGR</v>
      </c>
      <c r="I41" s="44"/>
      <c r="J41" s="45" t="str">
        <f>UPPER(IF(OR(I42="a",I42="as"),E41,IF(OR(I42="b",I42="bs"),E42,)))</f>
        <v>CELAR</v>
      </c>
      <c r="K41" s="61"/>
      <c r="L41" s="56" t="s">
        <v>62</v>
      </c>
      <c r="M41" s="62"/>
      <c r="N41" s="47"/>
      <c r="O41" s="47"/>
      <c r="P41" s="47"/>
      <c r="Q41" s="47"/>
      <c r="R41" s="49"/>
      <c r="U41" s="59" t="s">
        <v>20</v>
      </c>
      <c r="V41" s="60" t="str">
        <f t="shared" si="1"/>
        <v>CELAR MASA</v>
      </c>
    </row>
    <row r="42" spans="1:22" s="50" customFormat="1" ht="9" customHeight="1">
      <c r="A42" s="54" t="s">
        <v>67</v>
      </c>
      <c r="B42" s="41">
        <f>IF($D42="","",VLOOKUP($D42,'[1]DEVOJCICE GT PRIPREMA'!$A$7:$P$134,15))</f>
      </c>
      <c r="C42" s="41">
        <f>IF($D42="","",VLOOKUP($D42,'[1]DEVOJCICE GT PRIPREMA'!$A$7:$P$134,16))</f>
      </c>
      <c r="D42" s="42"/>
      <c r="E42" s="41" t="s">
        <v>22</v>
      </c>
      <c r="F42" s="41">
        <f>IF($D42="","",VLOOKUP($D42,'[1]DEVOJCICE GT PRIPREMA'!$A$7:$P$134,3))</f>
      </c>
      <c r="G42" s="41"/>
      <c r="H42" s="41">
        <f>IF($D42="","",VLOOKUP($D42,'[1]DEVOJCICE GT PRIPREMA'!$A$7:$P$134,4))</f>
      </c>
      <c r="I42" s="55" t="s">
        <v>23</v>
      </c>
      <c r="J42" s="56"/>
      <c r="K42" s="63"/>
      <c r="L42" s="64" t="s">
        <v>27</v>
      </c>
      <c r="M42" s="65" t="s">
        <v>210</v>
      </c>
      <c r="N42" s="45" t="str">
        <f>UPPER(IF(OR(M42="a",M42="as"),L40,IF(OR(M42="b",M42="bs"),L44,)))</f>
        <v>MOSKOVLJEVIC</v>
      </c>
      <c r="O42" s="46"/>
      <c r="P42" s="47"/>
      <c r="Q42" s="47"/>
      <c r="R42" s="49"/>
      <c r="U42" s="59" t="s">
        <v>20</v>
      </c>
      <c r="V42" s="60" t="str">
        <f t="shared" si="1"/>
        <v>BYE </v>
      </c>
    </row>
    <row r="43" spans="1:22" s="50" customFormat="1" ht="9" customHeight="1">
      <c r="A43" s="54" t="s">
        <v>68</v>
      </c>
      <c r="B43" s="41">
        <f>IF($D43="","",VLOOKUP($D43,'[1]DEVOJCICE GT PRIPREMA'!$A$7:$P$134,15))</f>
        <v>0</v>
      </c>
      <c r="C43" s="41">
        <f>IF($D43="","",VLOOKUP($D43,'[1]DEVOJCICE GT PRIPREMA'!$A$7:$P$134,16))</f>
        <v>0</v>
      </c>
      <c r="D43" s="42">
        <v>45</v>
      </c>
      <c r="E43" s="41" t="str">
        <f>UPPER(IF($D43="","",VLOOKUP($D43,'[1]DEVOJCICE GT PRIPREMA'!$A$7:$P$134,2)))</f>
        <v>HADZI CENIC</v>
      </c>
      <c r="F43" s="41" t="str">
        <f>IF($D43="","",VLOOKUP($D43,'[1]DEVOJCICE GT PRIPREMA'!$A$7:$P$134,3))</f>
        <v>MARINA</v>
      </c>
      <c r="G43" s="41"/>
      <c r="H43" s="41" t="str">
        <f>IF($D43="","",VLOOKUP($D43,'[1]DEVOJCICE GT PRIPREMA'!$A$7:$P$134,4))</f>
        <v>MAS</v>
      </c>
      <c r="I43" s="44"/>
      <c r="J43" s="45" t="str">
        <f>UPPER(IF(OR(I44="a",I44="as"),E43,IF(OR(I44="b",I44="bs"),E44,)))</f>
        <v>HADZI CENIC</v>
      </c>
      <c r="K43" s="46"/>
      <c r="L43" s="66"/>
      <c r="M43" s="67"/>
      <c r="N43" s="56" t="s">
        <v>216</v>
      </c>
      <c r="O43" s="68"/>
      <c r="P43" s="47"/>
      <c r="Q43" s="47"/>
      <c r="R43" s="49"/>
      <c r="U43" s="59" t="s">
        <v>20</v>
      </c>
      <c r="V43" s="60" t="str">
        <f t="shared" si="1"/>
        <v>HADZI CENIC MARINA</v>
      </c>
    </row>
    <row r="44" spans="1:22" s="50" customFormat="1" ht="9" customHeight="1">
      <c r="A44" s="54" t="s">
        <v>69</v>
      </c>
      <c r="B44" s="41">
        <f>IF($D44="","",VLOOKUP($D44,'[1]DEVOJCICE GT PRIPREMA'!$A$7:$P$134,15))</f>
      </c>
      <c r="C44" s="41">
        <f>IF($D44="","",VLOOKUP($D44,'[1]DEVOJCICE GT PRIPREMA'!$A$7:$P$134,16))</f>
      </c>
      <c r="D44" s="42"/>
      <c r="E44" s="41" t="s">
        <v>22</v>
      </c>
      <c r="F44" s="41">
        <f>IF($D44="","",VLOOKUP($D44,'[1]DEVOJCICE GT PRIPREMA'!$A$7:$P$134,3))</f>
      </c>
      <c r="G44" s="41"/>
      <c r="H44" s="41">
        <f>IF($D44="","",VLOOKUP($D44,'[1]DEVOJCICE GT PRIPREMA'!$A$7:$P$134,4))</f>
      </c>
      <c r="I44" s="55" t="s">
        <v>23</v>
      </c>
      <c r="J44" s="56"/>
      <c r="K44" s="57" t="s">
        <v>35</v>
      </c>
      <c r="L44" s="45" t="str">
        <f>UPPER(IF(OR(K44="a",K44="as"),J43,IF(OR(K44="b",K44="bs"),J45,)))</f>
        <v>STOJOVIC</v>
      </c>
      <c r="M44" s="69"/>
      <c r="N44" s="47"/>
      <c r="O44" s="62"/>
      <c r="P44" s="47"/>
      <c r="Q44" s="47"/>
      <c r="R44" s="49"/>
      <c r="U44" s="59" t="s">
        <v>20</v>
      </c>
      <c r="V44" s="60" t="str">
        <f t="shared" si="1"/>
        <v>BYE </v>
      </c>
    </row>
    <row r="45" spans="1:22" s="50" customFormat="1" ht="9" customHeight="1">
      <c r="A45" s="54" t="s">
        <v>70</v>
      </c>
      <c r="B45" s="41">
        <f>IF($D45="","",VLOOKUP($D45,'[1]DEVOJCICE GT PRIPREMA'!$A$7:$P$134,15))</f>
        <v>0</v>
      </c>
      <c r="C45" s="41">
        <f>IF($D45="","",VLOOKUP($D45,'[1]DEVOJCICE GT PRIPREMA'!$A$7:$P$134,16))</f>
        <v>0</v>
      </c>
      <c r="D45" s="42">
        <v>31</v>
      </c>
      <c r="E45" s="41" t="str">
        <f>UPPER(IF($D45="","",VLOOKUP($D45,'[1]DEVOJCICE GT PRIPREMA'!$A$7:$P$134,2)))</f>
        <v>STOJOVIC</v>
      </c>
      <c r="F45" s="41" t="str">
        <f>IF($D45="","",VLOOKUP($D45,'[1]DEVOJCICE GT PRIPREMA'!$A$7:$P$134,3))</f>
        <v>KRISTINA</v>
      </c>
      <c r="G45" s="41"/>
      <c r="H45" s="41" t="str">
        <f>IF($D45="","",VLOOKUP($D45,'[1]DEVOJCICE GT PRIPREMA'!$A$7:$P$134,4))</f>
        <v>ELL</v>
      </c>
      <c r="I45" s="44"/>
      <c r="J45" s="45" t="str">
        <f>UPPER(IF(OR(I46="a",I46="as"),E45,IF(OR(I46="b",I46="bs"),E46,)))</f>
        <v>STOJOVIC</v>
      </c>
      <c r="K45" s="70"/>
      <c r="L45" s="56" t="s">
        <v>71</v>
      </c>
      <c r="M45" s="63"/>
      <c r="N45" s="47"/>
      <c r="O45" s="62"/>
      <c r="P45" s="47"/>
      <c r="Q45" s="47"/>
      <c r="R45" s="49"/>
      <c r="U45" s="59" t="s">
        <v>20</v>
      </c>
      <c r="V45" s="60" t="str">
        <f t="shared" si="1"/>
        <v>STOJOVIC KRISTINA</v>
      </c>
    </row>
    <row r="46" spans="1:22" s="50" customFormat="1" ht="9" customHeight="1">
      <c r="A46" s="54" t="s">
        <v>72</v>
      </c>
      <c r="B46" s="41">
        <f>IF($D46="","",VLOOKUP($D46,'[1]DEVOJCICE GT PRIPREMA'!$A$7:$P$134,15))</f>
      </c>
      <c r="C46" s="41">
        <f>IF($D46="","",VLOOKUP($D46,'[1]DEVOJCICE GT PRIPREMA'!$A$7:$P$134,16))</f>
      </c>
      <c r="D46" s="42"/>
      <c r="E46" s="41" t="s">
        <v>22</v>
      </c>
      <c r="F46" s="41">
        <f>IF($D46="","",VLOOKUP($D46,'[1]DEVOJCICE GT PRIPREMA'!$A$7:$P$134,3))</f>
      </c>
      <c r="G46" s="41"/>
      <c r="H46" s="41">
        <f>IF($D46="","",VLOOKUP($D46,'[1]DEVOJCICE GT PRIPREMA'!$A$7:$P$134,4))</f>
      </c>
      <c r="I46" s="55" t="s">
        <v>23</v>
      </c>
      <c r="J46" s="56"/>
      <c r="K46" s="47"/>
      <c r="L46" s="63"/>
      <c r="M46" s="71"/>
      <c r="N46" s="64" t="s">
        <v>27</v>
      </c>
      <c r="O46" s="65" t="s">
        <v>211</v>
      </c>
      <c r="P46" s="45" t="str">
        <f>UPPER(IF(OR(O46="a",O46="as"),N42,IF(OR(O46="b",O46="bs"),N50,)))</f>
        <v>SPASOJEVIC</v>
      </c>
      <c r="Q46" s="46"/>
      <c r="R46" s="49"/>
      <c r="U46" s="59" t="s">
        <v>20</v>
      </c>
      <c r="V46" s="60" t="str">
        <f t="shared" si="1"/>
        <v>BYE </v>
      </c>
    </row>
    <row r="47" spans="1:22" s="50" customFormat="1" ht="9" customHeight="1">
      <c r="A47" s="54" t="s">
        <v>73</v>
      </c>
      <c r="B47" s="41">
        <f>IF($D47="","",VLOOKUP($D47,'[1]DEVOJCICE GT PRIPREMA'!$A$7:$P$134,15))</f>
        <v>0</v>
      </c>
      <c r="C47" s="41">
        <f>IF($D47="","",VLOOKUP($D47,'[1]DEVOJCICE GT PRIPREMA'!$A$7:$P$134,16))</f>
        <v>0</v>
      </c>
      <c r="D47" s="42">
        <v>29</v>
      </c>
      <c r="E47" s="41" t="str">
        <f>UPPER(IF($D47="","",VLOOKUP($D47,'[1]DEVOJCICE GT PRIPREMA'!$A$7:$P$134,2)))</f>
        <v>KITANOVIC</v>
      </c>
      <c r="F47" s="41" t="str">
        <f>IF($D47="","",VLOOKUP($D47,'[1]DEVOJCICE GT PRIPREMA'!$A$7:$P$134,3))</f>
        <v>JOVANA</v>
      </c>
      <c r="G47" s="41"/>
      <c r="H47" s="41" t="str">
        <f>IF($D47="","",VLOOKUP($D47,'[1]DEVOJCICE GT PRIPREMA'!$A$7:$P$134,4))</f>
        <v>OLI</v>
      </c>
      <c r="I47" s="44"/>
      <c r="J47" s="45" t="str">
        <f>UPPER(IF(OR(I48="a",I48="as"),E47,IF(OR(I48="b",I48="bs"),E48,)))</f>
        <v>KITANOVIC</v>
      </c>
      <c r="K47" s="46"/>
      <c r="L47" s="47"/>
      <c r="M47" s="47"/>
      <c r="N47" s="47"/>
      <c r="O47" s="62"/>
      <c r="P47" s="56" t="s">
        <v>124</v>
      </c>
      <c r="Q47" s="63"/>
      <c r="R47" s="49"/>
      <c r="U47" s="59" t="s">
        <v>20</v>
      </c>
      <c r="V47" s="60" t="str">
        <f t="shared" si="1"/>
        <v>KITANOVIC JOVANA</v>
      </c>
    </row>
    <row r="48" spans="1:22" s="50" customFormat="1" ht="9" customHeight="1">
      <c r="A48" s="54" t="s">
        <v>74</v>
      </c>
      <c r="B48" s="41">
        <f>IF($D48="","",VLOOKUP($D48,'[1]DEVOJCICE GT PRIPREMA'!$A$7:$P$134,15))</f>
        <v>0</v>
      </c>
      <c r="C48" s="41">
        <f>IF($D48="","",VLOOKUP($D48,'[1]DEVOJCICE GT PRIPREMA'!$A$7:$P$134,16))</f>
        <v>0</v>
      </c>
      <c r="D48" s="42">
        <v>67</v>
      </c>
      <c r="E48" s="41" t="str">
        <f>UPPER(IF($D48="","",VLOOKUP($D48,'[1]DEVOJCICE GT PRIPREMA'!$A$7:$P$134,2)))</f>
        <v>MILATOVIC</v>
      </c>
      <c r="F48" s="41" t="str">
        <f>IF($D48="","",VLOOKUP($D48,'[1]DEVOJCICE GT PRIPREMA'!$A$7:$P$134,3))</f>
        <v>ANDJELA</v>
      </c>
      <c r="G48" s="41"/>
      <c r="H48" s="41" t="str">
        <f>IF($D48="","",VLOOKUP($D48,'[1]DEVOJCICE GT PRIPREMA'!$A$7:$P$134,4))</f>
        <v>OLI</v>
      </c>
      <c r="I48" s="55" t="s">
        <v>23</v>
      </c>
      <c r="J48" s="56" t="s">
        <v>25</v>
      </c>
      <c r="K48" s="57" t="s">
        <v>210</v>
      </c>
      <c r="L48" s="45" t="str">
        <f>UPPER(IF(OR(K48="a",K48="as"),J47,IF(OR(K48="b",K48="bs"),J49,)))</f>
        <v>KITANOVIC</v>
      </c>
      <c r="M48" s="46"/>
      <c r="N48" s="47"/>
      <c r="O48" s="62"/>
      <c r="P48" s="47"/>
      <c r="Q48" s="63"/>
      <c r="R48" s="49"/>
      <c r="U48" s="59" t="s">
        <v>20</v>
      </c>
      <c r="V48" s="60" t="str">
        <f t="shared" si="1"/>
        <v>MILATOVIC ANDJELA</v>
      </c>
    </row>
    <row r="49" spans="1:22" s="50" customFormat="1" ht="9" customHeight="1">
      <c r="A49" s="54" t="s">
        <v>75</v>
      </c>
      <c r="B49" s="41">
        <f>IF($D49="","",VLOOKUP($D49,'[1]DEVOJCICE GT PRIPREMA'!$A$7:$P$134,15))</f>
        <v>0</v>
      </c>
      <c r="C49" s="41">
        <f>IF($D49="","",VLOOKUP($D49,'[1]DEVOJCICE GT PRIPREMA'!$A$7:$P$134,16))</f>
        <v>0</v>
      </c>
      <c r="D49" s="42">
        <v>34</v>
      </c>
      <c r="E49" s="41" t="str">
        <f>UPPER(IF($D49="","",VLOOKUP($D49,'[1]DEVOJCICE GT PRIPREMA'!$A$7:$P$134,2)))</f>
        <v>PLAZINIC</v>
      </c>
      <c r="F49" s="41" t="str">
        <f>IF($D49="","",VLOOKUP($D49,'[1]DEVOJCICE GT PRIPREMA'!$A$7:$P$134,3))</f>
        <v>ANA</v>
      </c>
      <c r="G49" s="41"/>
      <c r="H49" s="41" t="str">
        <f>IF($D49="","",VLOOKUP($D49,'[1]DEVOJCICE GT PRIPREMA'!$A$7:$P$134,4))</f>
        <v>PAR</v>
      </c>
      <c r="I49" s="44"/>
      <c r="J49" s="45" t="str">
        <f>UPPER(IF(OR(I50="a",I50="as"),E49,IF(OR(I50="b",I50="bs"),E50,)))</f>
        <v>PLAZINIC</v>
      </c>
      <c r="K49" s="61"/>
      <c r="L49" s="56" t="s">
        <v>212</v>
      </c>
      <c r="M49" s="62"/>
      <c r="N49" s="47"/>
      <c r="O49" s="62"/>
      <c r="P49" s="47"/>
      <c r="Q49" s="63"/>
      <c r="R49" s="49"/>
      <c r="U49" s="59" t="s">
        <v>20</v>
      </c>
      <c r="V49" s="60" t="str">
        <f t="shared" si="1"/>
        <v>PLAZINIC ANA</v>
      </c>
    </row>
    <row r="50" spans="1:22" s="50" customFormat="1" ht="9" customHeight="1">
      <c r="A50" s="54" t="s">
        <v>76</v>
      </c>
      <c r="B50" s="41">
        <f>IF($D50="","",VLOOKUP($D50,'[1]DEVOJCICE GT PRIPREMA'!$A$7:$P$134,15))</f>
      </c>
      <c r="C50" s="41">
        <f>IF($D50="","",VLOOKUP($D50,'[1]DEVOJCICE GT PRIPREMA'!$A$7:$P$134,16))</f>
      </c>
      <c r="D50" s="42"/>
      <c r="E50" s="41" t="s">
        <v>22</v>
      </c>
      <c r="F50" s="41">
        <f>IF($D50="","",VLOOKUP($D50,'[1]DEVOJCICE GT PRIPREMA'!$A$7:$P$134,3))</f>
      </c>
      <c r="G50" s="41"/>
      <c r="H50" s="41">
        <f>IF($D50="","",VLOOKUP($D50,'[1]DEVOJCICE GT PRIPREMA'!$A$7:$P$134,4))</f>
      </c>
      <c r="I50" s="55" t="s">
        <v>23</v>
      </c>
      <c r="J50" s="56"/>
      <c r="K50" s="63"/>
      <c r="L50" s="64" t="s">
        <v>27</v>
      </c>
      <c r="M50" s="65" t="s">
        <v>211</v>
      </c>
      <c r="N50" s="45" t="str">
        <f>UPPER(IF(OR(M50="a",M50="as"),L48,IF(OR(M50="b",M50="bs"),L52,)))</f>
        <v>SPASOJEVIC</v>
      </c>
      <c r="O50" s="70"/>
      <c r="P50" s="47"/>
      <c r="Q50" s="63"/>
      <c r="R50" s="49"/>
      <c r="U50" s="59" t="s">
        <v>20</v>
      </c>
      <c r="V50" s="60" t="str">
        <f t="shared" si="1"/>
        <v>BYE </v>
      </c>
    </row>
    <row r="51" spans="1:22" s="50" customFormat="1" ht="9" customHeight="1">
      <c r="A51" s="54" t="s">
        <v>77</v>
      </c>
      <c r="B51" s="41">
        <f>IF($D51="","",VLOOKUP($D51,'[1]DEVOJCICE GT PRIPREMA'!$A$7:$P$134,15))</f>
        <v>0</v>
      </c>
      <c r="C51" s="41">
        <f>IF($D51="","",VLOOKUP($D51,'[1]DEVOJCICE GT PRIPREMA'!$A$7:$P$134,16))</f>
        <v>0</v>
      </c>
      <c r="D51" s="42">
        <v>40</v>
      </c>
      <c r="E51" s="41" t="str">
        <f>UPPER(IF($D51="","",VLOOKUP($D51,'[1]DEVOJCICE GT PRIPREMA'!$A$7:$P$134,2)))</f>
        <v>HUMO</v>
      </c>
      <c r="F51" s="41" t="str">
        <f>IF($D51="","",VLOOKUP($D51,'[1]DEVOJCICE GT PRIPREMA'!$A$7:$P$134,3))</f>
        <v>MARTA</v>
      </c>
      <c r="G51" s="41"/>
      <c r="H51" s="41" t="str">
        <f>IF($D51="","",VLOOKUP($D51,'[1]DEVOJCICE GT PRIPREMA'!$A$7:$P$134,4))</f>
        <v>PAR</v>
      </c>
      <c r="I51" s="44"/>
      <c r="J51" s="45" t="str">
        <f>UPPER(IF(OR(I52="a",I52="as"),E51,IF(OR(I52="b",I52="bs"),E52,)))</f>
        <v>HUMO</v>
      </c>
      <c r="K51" s="46"/>
      <c r="L51" s="66"/>
      <c r="M51" s="67"/>
      <c r="N51" s="56" t="s">
        <v>167</v>
      </c>
      <c r="O51" s="47"/>
      <c r="P51" s="47"/>
      <c r="Q51" s="63"/>
      <c r="R51" s="49"/>
      <c r="U51" s="59" t="s">
        <v>20</v>
      </c>
      <c r="V51" s="60" t="str">
        <f t="shared" si="1"/>
        <v>HUMO MARTA</v>
      </c>
    </row>
    <row r="52" spans="1:22" s="50" customFormat="1" ht="9" customHeight="1">
      <c r="A52" s="54" t="s">
        <v>78</v>
      </c>
      <c r="B52" s="41">
        <f>IF($D52="","",VLOOKUP($D52,'[1]DEVOJCICE GT PRIPREMA'!$A$7:$P$134,15))</f>
      </c>
      <c r="C52" s="41">
        <f>IF($D52="","",VLOOKUP($D52,'[1]DEVOJCICE GT PRIPREMA'!$A$7:$P$134,16))</f>
      </c>
      <c r="D52" s="42"/>
      <c r="E52" s="41" t="s">
        <v>22</v>
      </c>
      <c r="F52" s="41">
        <f>IF($D52="","",VLOOKUP($D52,'[1]DEVOJCICE GT PRIPREMA'!$A$7:$P$134,3))</f>
      </c>
      <c r="G52" s="41"/>
      <c r="H52" s="41">
        <f>IF($D52="","",VLOOKUP($D52,'[1]DEVOJCICE GT PRIPREMA'!$A$7:$P$134,4))</f>
      </c>
      <c r="I52" s="55" t="s">
        <v>23</v>
      </c>
      <c r="J52" s="56"/>
      <c r="K52" s="57" t="s">
        <v>35</v>
      </c>
      <c r="L52" s="45" t="str">
        <f>UPPER(IF(OR(K52="a",K52="as"),J51,IF(OR(K52="b",K52="bs"),J53,)))</f>
        <v>SPASOJEVIC</v>
      </c>
      <c r="M52" s="69"/>
      <c r="N52" s="47"/>
      <c r="O52" s="47"/>
      <c r="P52" s="47"/>
      <c r="Q52" s="63"/>
      <c r="R52" s="49"/>
      <c r="U52" s="59" t="s">
        <v>20</v>
      </c>
      <c r="V52" s="60" t="str">
        <f t="shared" si="1"/>
        <v>BYE </v>
      </c>
    </row>
    <row r="53" spans="1:22" s="50" customFormat="1" ht="9" customHeight="1">
      <c r="A53" s="54" t="s">
        <v>79</v>
      </c>
      <c r="B53" s="41">
        <f>IF($D53="","",VLOOKUP($D53,'[1]DEVOJCICE GT PRIPREMA'!$A$7:$P$134,15))</f>
      </c>
      <c r="C53" s="41">
        <f>IF($D53="","",VLOOKUP($D53,'[1]DEVOJCICE GT PRIPREMA'!$A$7:$P$134,16))</f>
      </c>
      <c r="D53" s="42"/>
      <c r="E53" s="41" t="s">
        <v>22</v>
      </c>
      <c r="F53" s="41">
        <f>IF($D53="","",VLOOKUP($D53,'[1]DEVOJCICE GT PRIPREMA'!$A$7:$P$134,3))</f>
      </c>
      <c r="G53" s="41"/>
      <c r="H53" s="41">
        <f>IF($D53="","",VLOOKUP($D53,'[1]DEVOJCICE GT PRIPREMA'!$A$7:$P$134,4))</f>
      </c>
      <c r="I53" s="44"/>
      <c r="J53" s="45" t="str">
        <f>UPPER(IF(OR(I54="a",I54="as"),E53,IF(OR(I54="b",I54="bs"),E54,)))</f>
        <v>SPASOJEVIC</v>
      </c>
      <c r="K53" s="70"/>
      <c r="L53" s="56" t="s">
        <v>80</v>
      </c>
      <c r="M53" s="63"/>
      <c r="N53" s="47"/>
      <c r="O53" s="47"/>
      <c r="P53" s="47"/>
      <c r="Q53" s="63"/>
      <c r="R53" s="49"/>
      <c r="U53" s="59" t="s">
        <v>20</v>
      </c>
      <c r="V53" s="60" t="str">
        <f t="shared" si="1"/>
        <v>BYE </v>
      </c>
    </row>
    <row r="54" spans="1:22" s="50" customFormat="1" ht="9" customHeight="1">
      <c r="A54" s="40" t="s">
        <v>81</v>
      </c>
      <c r="B54" s="41">
        <f>IF($D54="","",VLOOKUP($D54,'[1]DEVOJCICE GT PRIPREMA'!$A$7:$P$134,15))</f>
        <v>0</v>
      </c>
      <c r="C54" s="41">
        <f>IF($D54="","",VLOOKUP($D54,'[1]DEVOJCICE GT PRIPREMA'!$A$7:$P$134,16))</f>
        <v>0</v>
      </c>
      <c r="D54" s="42">
        <v>16</v>
      </c>
      <c r="E54" s="43" t="str">
        <f>UPPER(IF($D54="","",VLOOKUP($D54,'[1]DEVOJCICE GT PRIPREMA'!$A$7:$P$134,2)))</f>
        <v>SPASOJEVIC</v>
      </c>
      <c r="F54" s="43" t="str">
        <f>IF($D54="","",VLOOKUP($D54,'[1]DEVOJCICE GT PRIPREMA'!$A$7:$P$134,3))</f>
        <v>TIJANA</v>
      </c>
      <c r="G54" s="43"/>
      <c r="H54" s="43" t="str">
        <f>IF($D54="","",VLOOKUP($D54,'[1]DEVOJCICE GT PRIPREMA'!$A$7:$P$134,4))</f>
        <v>CZ</v>
      </c>
      <c r="I54" s="55" t="s">
        <v>35</v>
      </c>
      <c r="J54" s="56"/>
      <c r="K54" s="47"/>
      <c r="L54" s="63"/>
      <c r="M54" s="71"/>
      <c r="N54" s="63"/>
      <c r="O54" s="63"/>
      <c r="P54" s="63"/>
      <c r="Q54" s="63"/>
      <c r="R54" s="49"/>
      <c r="U54" s="59" t="s">
        <v>20</v>
      </c>
      <c r="V54" s="60" t="str">
        <f t="shared" si="1"/>
        <v>SPASOJEVIC TIJANA</v>
      </c>
    </row>
    <row r="55" spans="1:22" s="50" customFormat="1" ht="9" customHeight="1">
      <c r="A55" s="40" t="s">
        <v>82</v>
      </c>
      <c r="B55" s="41">
        <f>IF($D55="","",VLOOKUP($D55,'[1]DEVOJCICE GT PRIPREMA'!$A$7:$P$134,15))</f>
        <v>0</v>
      </c>
      <c r="C55" s="41">
        <f>IF($D55="","",VLOOKUP($D55,'[1]DEVOJCICE GT PRIPREMA'!$A$7:$P$134,16))</f>
        <v>0</v>
      </c>
      <c r="D55" s="42">
        <v>14</v>
      </c>
      <c r="E55" s="43" t="str">
        <f>UPPER(IF($D55="","",VLOOKUP($D55,'[1]DEVOJCICE GT PRIPREMA'!$A$7:$P$134,2)))</f>
        <v>MARJANOVIC</v>
      </c>
      <c r="F55" s="43" t="str">
        <f>IF($D55="","",VLOOKUP($D55,'[1]DEVOJCICE GT PRIPREMA'!$A$7:$P$134,3))</f>
        <v>JELENA</v>
      </c>
      <c r="G55" s="43"/>
      <c r="H55" s="43" t="str">
        <f>IF($D55="","",VLOOKUP($D55,'[1]DEVOJCICE GT PRIPREMA'!$A$7:$P$134,4))</f>
        <v>AS</v>
      </c>
      <c r="I55" s="44"/>
      <c r="J55" s="45" t="str">
        <f>UPPER(IF(OR(I56="a",I56="as"),E55,IF(OR(I56="b",I56="bs"),E56,)))</f>
        <v>MARJANOVIC</v>
      </c>
      <c r="K55" s="46"/>
      <c r="L55" s="47"/>
      <c r="M55" s="47"/>
      <c r="N55" s="47"/>
      <c r="O55" s="47"/>
      <c r="P55" s="47"/>
      <c r="Q55" s="63"/>
      <c r="R55" s="49"/>
      <c r="U55" s="59" t="s">
        <v>20</v>
      </c>
      <c r="V55" s="60" t="str">
        <f t="shared" si="1"/>
        <v>MARJANOVIC JELENA</v>
      </c>
    </row>
    <row r="56" spans="1:22" s="50" customFormat="1" ht="9" customHeight="1">
      <c r="A56" s="54" t="s">
        <v>83</v>
      </c>
      <c r="B56" s="41">
        <f>IF($D56="","",VLOOKUP($D56,'[1]DEVOJCICE GT PRIPREMA'!$A$7:$P$134,15))</f>
      </c>
      <c r="C56" s="41">
        <f>IF($D56="","",VLOOKUP($D56,'[1]DEVOJCICE GT PRIPREMA'!$A$7:$P$134,16))</f>
      </c>
      <c r="D56" s="42"/>
      <c r="E56" s="41" t="s">
        <v>22</v>
      </c>
      <c r="F56" s="41">
        <f>IF($D56="","",VLOOKUP($D56,'[1]DEVOJCICE GT PRIPREMA'!$A$7:$P$134,3))</f>
      </c>
      <c r="G56" s="41"/>
      <c r="H56" s="41">
        <f>IF($D56="","",VLOOKUP($D56,'[1]DEVOJCICE GT PRIPREMA'!$A$7:$P$134,4))</f>
      </c>
      <c r="I56" s="55" t="s">
        <v>23</v>
      </c>
      <c r="J56" s="56"/>
      <c r="K56" s="57" t="s">
        <v>23</v>
      </c>
      <c r="L56" s="45" t="str">
        <f>UPPER(IF(OR(K56="a",K56="as"),J55,IF(OR(K56="b",K56="bs"),J57,)))</f>
        <v>MARJANOVIC</v>
      </c>
      <c r="M56" s="46"/>
      <c r="N56" s="47"/>
      <c r="O56" s="47"/>
      <c r="P56" s="47"/>
      <c r="Q56" s="63"/>
      <c r="R56" s="49"/>
      <c r="U56" s="59" t="s">
        <v>20</v>
      </c>
      <c r="V56" s="60" t="str">
        <f t="shared" si="1"/>
        <v>BYE </v>
      </c>
    </row>
    <row r="57" spans="1:22" s="50" customFormat="1" ht="9" customHeight="1">
      <c r="A57" s="54" t="s">
        <v>84</v>
      </c>
      <c r="B57" s="41">
        <f>IF($D57="","",VLOOKUP($D57,'[1]DEVOJCICE GT PRIPREMA'!$A$7:$P$134,15))</f>
        <v>0</v>
      </c>
      <c r="C57" s="41">
        <f>IF($D57="","",VLOOKUP($D57,'[1]DEVOJCICE GT PRIPREMA'!$A$7:$P$134,16))</f>
        <v>0</v>
      </c>
      <c r="D57" s="42">
        <v>35</v>
      </c>
      <c r="E57" s="41" t="str">
        <f>UPPER(IF($D57="","",VLOOKUP($D57,'[1]DEVOJCICE GT PRIPREMA'!$A$7:$P$134,2)))</f>
        <v>RAJIC</v>
      </c>
      <c r="F57" s="41" t="str">
        <f>IF($D57="","",VLOOKUP($D57,'[1]DEVOJCICE GT PRIPREMA'!$A$7:$P$134,3))</f>
        <v>ANDJELA</v>
      </c>
      <c r="G57" s="41"/>
      <c r="H57" s="41" t="str">
        <f>IF($D57="","",VLOOKUP($D57,'[1]DEVOJCICE GT PRIPREMA'!$A$7:$P$134,4))</f>
        <v>PAR</v>
      </c>
      <c r="I57" s="44"/>
      <c r="J57" s="45" t="str">
        <f>UPPER(IF(OR(I58="a",I58="as"),E57,IF(OR(I58="b",I58="bs"),E58,)))</f>
        <v>RAJIC</v>
      </c>
      <c r="K57" s="61"/>
      <c r="L57" s="56" t="s">
        <v>85</v>
      </c>
      <c r="M57" s="62"/>
      <c r="N57" s="47"/>
      <c r="O57" s="47"/>
      <c r="P57" s="47"/>
      <c r="Q57" s="63"/>
      <c r="R57" s="49"/>
      <c r="U57" s="59" t="s">
        <v>20</v>
      </c>
      <c r="V57" s="60" t="str">
        <f t="shared" si="1"/>
        <v>RAJIC ANDJELA</v>
      </c>
    </row>
    <row r="58" spans="1:22" s="50" customFormat="1" ht="9" customHeight="1">
      <c r="A58" s="54" t="s">
        <v>86</v>
      </c>
      <c r="B58" s="41">
        <f>IF($D58="","",VLOOKUP($D58,'[1]DEVOJCICE GT PRIPREMA'!$A$7:$P$134,15))</f>
      </c>
      <c r="C58" s="41">
        <f>IF($D58="","",VLOOKUP($D58,'[1]DEVOJCICE GT PRIPREMA'!$A$7:$P$134,16))</f>
      </c>
      <c r="D58" s="42"/>
      <c r="E58" s="41" t="s">
        <v>22</v>
      </c>
      <c r="F58" s="41">
        <f>IF($D58="","",VLOOKUP($D58,'[1]DEVOJCICE GT PRIPREMA'!$A$7:$P$134,3))</f>
      </c>
      <c r="G58" s="41"/>
      <c r="H58" s="41">
        <f>IF($D58="","",VLOOKUP($D58,'[1]DEVOJCICE GT PRIPREMA'!$A$7:$P$134,4))</f>
      </c>
      <c r="I58" s="55" t="s">
        <v>23</v>
      </c>
      <c r="J58" s="56"/>
      <c r="K58" s="63"/>
      <c r="L58" s="64" t="s">
        <v>27</v>
      </c>
      <c r="M58" s="65" t="s">
        <v>211</v>
      </c>
      <c r="N58" s="45" t="str">
        <f>UPPER(IF(OR(M58="a",M58="as"),L56,IF(OR(M58="b",M58="bs"),L60,)))</f>
        <v>MARKOVIC</v>
      </c>
      <c r="O58" s="46"/>
      <c r="P58" s="47"/>
      <c r="Q58" s="47"/>
      <c r="R58" s="49"/>
      <c r="U58" s="59" t="s">
        <v>20</v>
      </c>
      <c r="V58" s="60" t="str">
        <f t="shared" si="1"/>
        <v>BYE </v>
      </c>
    </row>
    <row r="59" spans="1:22" s="50" customFormat="1" ht="9" customHeight="1">
      <c r="A59" s="54" t="s">
        <v>87</v>
      </c>
      <c r="B59" s="41">
        <f>IF($D59="","",VLOOKUP($D59,'[1]DEVOJCICE GT PRIPREMA'!$A$7:$P$134,15))</f>
        <v>0</v>
      </c>
      <c r="C59" s="41">
        <f>IF($D59="","",VLOOKUP($D59,'[1]DEVOJCICE GT PRIPREMA'!$A$7:$P$134,16))</f>
        <v>0</v>
      </c>
      <c r="D59" s="42">
        <v>61</v>
      </c>
      <c r="E59" s="41" t="str">
        <f>UPPER(IF($D59="","",VLOOKUP($D59,'[1]DEVOJCICE GT PRIPREMA'!$A$7:$P$134,2)))</f>
        <v>DIMITRIJEVIC</v>
      </c>
      <c r="F59" s="41" t="str">
        <f>IF($D59="","",VLOOKUP($D59,'[1]DEVOJCICE GT PRIPREMA'!$A$7:$P$134,3))</f>
        <v>LJILJANA</v>
      </c>
      <c r="G59" s="41"/>
      <c r="H59" s="41" t="str">
        <f>IF($D59="","",VLOOKUP($D59,'[1]DEVOJCICE GT PRIPREMA'!$A$7:$P$134,4))</f>
        <v>STARI D</v>
      </c>
      <c r="I59" s="44"/>
      <c r="J59" s="45" t="str">
        <f>UPPER(IF(OR(I60="a",I60="as"),E59,IF(OR(I60="b",I60="bs"),E60,)))</f>
        <v>MARKOVIC</v>
      </c>
      <c r="K59" s="46"/>
      <c r="L59" s="66"/>
      <c r="M59" s="67"/>
      <c r="N59" s="56" t="s">
        <v>217</v>
      </c>
      <c r="O59" s="68"/>
      <c r="P59" s="47"/>
      <c r="Q59" s="47"/>
      <c r="R59" s="49"/>
      <c r="U59" s="59" t="s">
        <v>20</v>
      </c>
      <c r="V59" s="60" t="str">
        <f t="shared" si="1"/>
        <v>DIMITRIJEVIC LJILJANA</v>
      </c>
    </row>
    <row r="60" spans="1:22" s="50" customFormat="1" ht="9" customHeight="1">
      <c r="A60" s="54" t="s">
        <v>88</v>
      </c>
      <c r="B60" s="41">
        <f>IF($D60="","",VLOOKUP($D60,'[1]DEVOJCICE GT PRIPREMA'!$A$7:$P$134,15))</f>
        <v>0</v>
      </c>
      <c r="C60" s="41">
        <f>IF($D60="","",VLOOKUP($D60,'[1]DEVOJCICE GT PRIPREMA'!$A$7:$P$134,16))</f>
        <v>0</v>
      </c>
      <c r="D60" s="42">
        <v>20</v>
      </c>
      <c r="E60" s="41" t="str">
        <f>UPPER(IF($D60="","",VLOOKUP($D60,'[1]DEVOJCICE GT PRIPREMA'!$A$7:$P$134,2)))</f>
        <v>MARKOVIC</v>
      </c>
      <c r="F60" s="41" t="str">
        <f>IF($D60="","",VLOOKUP($D60,'[1]DEVOJCICE GT PRIPREMA'!$A$7:$P$134,3))</f>
        <v>BOJANA</v>
      </c>
      <c r="G60" s="41"/>
      <c r="H60" s="41" t="str">
        <f>IF($D60="","",VLOOKUP($D60,'[1]DEVOJCICE GT PRIPREMA'!$A$7:$P$134,4))</f>
        <v>TT</v>
      </c>
      <c r="I60" s="55" t="s">
        <v>35</v>
      </c>
      <c r="J60" s="56" t="s">
        <v>25</v>
      </c>
      <c r="K60" s="57" t="s">
        <v>210</v>
      </c>
      <c r="L60" s="45" t="str">
        <f>UPPER(IF(OR(K60="a",K60="as"),J59,IF(OR(K60="b",K60="bs"),J61,)))</f>
        <v>MARKOVIC</v>
      </c>
      <c r="M60" s="69"/>
      <c r="N60" s="47"/>
      <c r="O60" s="62"/>
      <c r="P60" s="47"/>
      <c r="Q60" s="47"/>
      <c r="R60" s="49"/>
      <c r="U60" s="59" t="s">
        <v>20</v>
      </c>
      <c r="V60" s="60" t="str">
        <f t="shared" si="1"/>
        <v>MARKOVIC BOJANA</v>
      </c>
    </row>
    <row r="61" spans="1:22" s="50" customFormat="1" ht="9" customHeight="1">
      <c r="A61" s="54" t="s">
        <v>89</v>
      </c>
      <c r="B61" s="41">
        <f>IF($D61="","",VLOOKUP($D61,'[1]DEVOJCICE GT PRIPREMA'!$A$7:$P$134,15))</f>
        <v>0</v>
      </c>
      <c r="C61" s="41">
        <f>IF($D61="","",VLOOKUP($D61,'[1]DEVOJCICE GT PRIPREMA'!$A$7:$P$134,16))</f>
        <v>0</v>
      </c>
      <c r="D61" s="42">
        <v>71</v>
      </c>
      <c r="E61" s="41" t="str">
        <f>UPPER(IF($D61="","",VLOOKUP($D61,'[1]DEVOJCICE GT PRIPREMA'!$A$7:$P$134,2)))</f>
        <v>VELIKINAC</v>
      </c>
      <c r="F61" s="41" t="str">
        <f>IF($D61="","",VLOOKUP($D61,'[1]DEVOJCICE GT PRIPREMA'!$A$7:$P$134,3))</f>
        <v>KSENIJA</v>
      </c>
      <c r="G61" s="41"/>
      <c r="H61" s="41" t="str">
        <f>IF($D61="","",VLOOKUP($D61,'[1]DEVOJCICE GT PRIPREMA'!$A$7:$P$134,4))</f>
        <v>AS</v>
      </c>
      <c r="I61" s="44"/>
      <c r="J61" s="45" t="str">
        <f>UPPER(IF(OR(I62="a",I62="as"),E61,IF(OR(I62="b",I62="bs"),E62,)))</f>
        <v>VELIKINAC</v>
      </c>
      <c r="K61" s="70"/>
      <c r="L61" s="56" t="s">
        <v>213</v>
      </c>
      <c r="M61" s="63"/>
      <c r="N61" s="47"/>
      <c r="O61" s="62"/>
      <c r="P61" s="47"/>
      <c r="Q61" s="47"/>
      <c r="R61" s="49"/>
      <c r="U61" s="59" t="s">
        <v>20</v>
      </c>
      <c r="V61" s="60" t="str">
        <f t="shared" si="1"/>
        <v>VELIKINAC KSENIJA</v>
      </c>
    </row>
    <row r="62" spans="1:22" s="50" customFormat="1" ht="9" customHeight="1">
      <c r="A62" s="54" t="s">
        <v>90</v>
      </c>
      <c r="B62" s="41">
        <f>IF($D62="","",VLOOKUP($D62,'[1]DEVOJCICE GT PRIPREMA'!$A$7:$P$134,15))</f>
      </c>
      <c r="C62" s="41">
        <f>IF($D62="","",VLOOKUP($D62,'[1]DEVOJCICE GT PRIPREMA'!$A$7:$P$134,16))</f>
      </c>
      <c r="D62" s="42"/>
      <c r="E62" s="41" t="s">
        <v>22</v>
      </c>
      <c r="F62" s="41">
        <f>IF($D62="","",VLOOKUP($D62,'[1]DEVOJCICE GT PRIPREMA'!$A$7:$P$134,3))</f>
      </c>
      <c r="G62" s="41"/>
      <c r="H62" s="41">
        <f>IF($D62="","",VLOOKUP($D62,'[1]DEVOJCICE GT PRIPREMA'!$A$7:$P$134,4))</f>
      </c>
      <c r="I62" s="55" t="s">
        <v>23</v>
      </c>
      <c r="J62" s="56"/>
      <c r="K62" s="47"/>
      <c r="L62" s="63"/>
      <c r="M62" s="71"/>
      <c r="N62" s="64" t="s">
        <v>27</v>
      </c>
      <c r="O62" s="65" t="s">
        <v>211</v>
      </c>
      <c r="P62" s="45" t="str">
        <f>UPPER(IF(OR(O62="a",O62="as"),N58,IF(OR(O62="b",O62="bs"),N66,)))</f>
        <v>STIPCIC</v>
      </c>
      <c r="Q62" s="46"/>
      <c r="R62" s="49"/>
      <c r="U62" s="59" t="s">
        <v>20</v>
      </c>
      <c r="V62" s="60" t="str">
        <f t="shared" si="1"/>
        <v>BYE </v>
      </c>
    </row>
    <row r="63" spans="1:22" s="50" customFormat="1" ht="9" customHeight="1">
      <c r="A63" s="54" t="s">
        <v>91</v>
      </c>
      <c r="B63" s="41">
        <f>IF($D63="","",VLOOKUP($D63,'[1]DEVOJCICE GT PRIPREMA'!$A$7:$P$134,15))</f>
        <v>0</v>
      </c>
      <c r="C63" s="41">
        <f>IF($D63="","",VLOOKUP($D63,'[1]DEVOJCICE GT PRIPREMA'!$A$7:$P$134,16))</f>
        <v>0</v>
      </c>
      <c r="D63" s="42">
        <v>59</v>
      </c>
      <c r="E63" s="41" t="str">
        <f>UPPER(IF($D63="","",VLOOKUP($D63,'[1]DEVOJCICE GT PRIPREMA'!$A$7:$P$134,2)))</f>
        <v>STANIC</v>
      </c>
      <c r="F63" s="41" t="str">
        <f>IF($D63="","",VLOOKUP($D63,'[1]DEVOJCICE GT PRIPREMA'!$A$7:$P$134,3))</f>
        <v>TIJANA</v>
      </c>
      <c r="G63" s="41"/>
      <c r="H63" s="41" t="str">
        <f>IF($D63="","",VLOOKUP($D63,'[1]DEVOJCICE GT PRIPREMA'!$A$7:$P$134,4))</f>
        <v>OLI</v>
      </c>
      <c r="I63" s="44"/>
      <c r="J63" s="45" t="str">
        <f>UPPER(IF(OR(I64="a",I64="as"),E63,IF(OR(I64="b",I64="bs"),E64,)))</f>
        <v>STANIC</v>
      </c>
      <c r="K63" s="46"/>
      <c r="L63" s="47"/>
      <c r="M63" s="47"/>
      <c r="N63" s="47"/>
      <c r="O63" s="62"/>
      <c r="P63" s="56" t="s">
        <v>228</v>
      </c>
      <c r="Q63" s="63"/>
      <c r="R63" s="49"/>
      <c r="U63" s="59" t="s">
        <v>20</v>
      </c>
      <c r="V63" s="60" t="str">
        <f t="shared" si="1"/>
        <v>STANIC TIJANA</v>
      </c>
    </row>
    <row r="64" spans="1:22" s="50" customFormat="1" ht="9" customHeight="1">
      <c r="A64" s="54" t="s">
        <v>92</v>
      </c>
      <c r="B64" s="41">
        <f>IF($D64="","",VLOOKUP($D64,'[1]DEVOJCICE GT PRIPREMA'!$A$7:$P$134,15))</f>
      </c>
      <c r="C64" s="41">
        <f>IF($D64="","",VLOOKUP($D64,'[1]DEVOJCICE GT PRIPREMA'!$A$7:$P$134,16))</f>
      </c>
      <c r="D64" s="42"/>
      <c r="E64" s="41" t="s">
        <v>22</v>
      </c>
      <c r="F64" s="41">
        <f>IF($D64="","",VLOOKUP($D64,'[1]DEVOJCICE GT PRIPREMA'!$A$7:$P$134,3))</f>
      </c>
      <c r="G64" s="41"/>
      <c r="H64" s="41">
        <f>IF($D64="","",VLOOKUP($D64,'[1]DEVOJCICE GT PRIPREMA'!$A$7:$P$134,4))</f>
      </c>
      <c r="I64" s="55" t="s">
        <v>23</v>
      </c>
      <c r="J64" s="56"/>
      <c r="K64" s="57" t="s">
        <v>211</v>
      </c>
      <c r="L64" s="45" t="str">
        <f>UPPER(IF(OR(K64="a",K64="as"),J63,IF(OR(K64="b",K64="bs"),J65,)))</f>
        <v>KUZMANOVIC</v>
      </c>
      <c r="M64" s="46"/>
      <c r="N64" s="47"/>
      <c r="O64" s="62"/>
      <c r="P64" s="47"/>
      <c r="Q64" s="63"/>
      <c r="R64" s="49"/>
      <c r="U64" s="59" t="s">
        <v>20</v>
      </c>
      <c r="V64" s="60" t="str">
        <f t="shared" si="1"/>
        <v>BYE </v>
      </c>
    </row>
    <row r="65" spans="1:22" s="50" customFormat="1" ht="9" customHeight="1">
      <c r="A65" s="54" t="s">
        <v>93</v>
      </c>
      <c r="B65" s="41">
        <f>IF($D65="","",VLOOKUP($D65,'[1]DEVOJCICE GT PRIPREMA'!$A$7:$P$134,15))</f>
        <v>0</v>
      </c>
      <c r="C65" s="41">
        <f>IF($D65="","",VLOOKUP($D65,'[1]DEVOJCICE GT PRIPREMA'!$A$7:$P$134,16))</f>
        <v>0</v>
      </c>
      <c r="D65" s="42">
        <v>22</v>
      </c>
      <c r="E65" s="41" t="str">
        <f>UPPER(IF($D65="","",VLOOKUP($D65,'[1]DEVOJCICE GT PRIPREMA'!$A$7:$P$134,2)))</f>
        <v>CIRIC</v>
      </c>
      <c r="F65" s="41" t="str">
        <f>IF($D65="","",VLOOKUP($D65,'[1]DEVOJCICE GT PRIPREMA'!$A$7:$P$134,3))</f>
        <v>KATARINA</v>
      </c>
      <c r="G65" s="41"/>
      <c r="H65" s="41" t="str">
        <f>IF($D65="","",VLOOKUP($D65,'[1]DEVOJCICE GT PRIPREMA'!$A$7:$P$134,4))</f>
        <v>TT</v>
      </c>
      <c r="I65" s="44"/>
      <c r="J65" s="45" t="str">
        <f>UPPER(IF(OR(I66="a",I66="as"),E65,IF(OR(I66="b",I66="bs"),E66,)))</f>
        <v>KUZMANOVIC</v>
      </c>
      <c r="K65" s="61"/>
      <c r="L65" s="56" t="s">
        <v>30</v>
      </c>
      <c r="M65" s="62"/>
      <c r="N65" s="47"/>
      <c r="O65" s="62"/>
      <c r="P65" s="47"/>
      <c r="Q65" s="63"/>
      <c r="R65" s="49"/>
      <c r="U65" s="59" t="s">
        <v>20</v>
      </c>
      <c r="V65" s="60" t="str">
        <f t="shared" si="1"/>
        <v>CIRIC KATARINA</v>
      </c>
    </row>
    <row r="66" spans="1:22" s="50" customFormat="1" ht="9" customHeight="1">
      <c r="A66" s="54" t="s">
        <v>94</v>
      </c>
      <c r="B66" s="41">
        <f>IF($D66="","",VLOOKUP($D66,'[1]DEVOJCICE GT PRIPREMA'!$A$7:$P$134,15))</f>
        <v>0</v>
      </c>
      <c r="C66" s="41">
        <f>IF($D66="","",VLOOKUP($D66,'[1]DEVOJCICE GT PRIPREMA'!$A$7:$P$134,16))</f>
        <v>0</v>
      </c>
      <c r="D66" s="42">
        <v>33</v>
      </c>
      <c r="E66" s="41" t="str">
        <f>UPPER(IF($D66="","",VLOOKUP($D66,'[1]DEVOJCICE GT PRIPREMA'!$A$7:$P$134,2)))</f>
        <v>KUZMANOVIC</v>
      </c>
      <c r="F66" s="41" t="str">
        <f>IF($D66="","",VLOOKUP($D66,'[1]DEVOJCICE GT PRIPREMA'!$A$7:$P$134,3))</f>
        <v>SARA</v>
      </c>
      <c r="G66" s="41"/>
      <c r="H66" s="41" t="str">
        <f>IF($D66="","",VLOOKUP($D66,'[1]DEVOJCICE GT PRIPREMA'!$A$7:$P$134,4))</f>
        <v>KOL</v>
      </c>
      <c r="I66" s="55" t="s">
        <v>35</v>
      </c>
      <c r="J66" s="56" t="s">
        <v>30</v>
      </c>
      <c r="K66" s="63"/>
      <c r="L66" s="64" t="s">
        <v>27</v>
      </c>
      <c r="M66" s="65" t="s">
        <v>211</v>
      </c>
      <c r="N66" s="45" t="str">
        <f>UPPER(IF(OR(M66="a",M66="as"),L64,IF(OR(M66="b",M66="bs"),L68,)))</f>
        <v>STIPCIC</v>
      </c>
      <c r="O66" s="70"/>
      <c r="P66" s="47"/>
      <c r="Q66" s="63"/>
      <c r="R66" s="49"/>
      <c r="U66" s="59" t="s">
        <v>20</v>
      </c>
      <c r="V66" s="60" t="str">
        <f t="shared" si="1"/>
        <v>KUZMANOVIC SARA</v>
      </c>
    </row>
    <row r="67" spans="1:22" s="50" customFormat="1" ht="9" customHeight="1">
      <c r="A67" s="54" t="s">
        <v>95</v>
      </c>
      <c r="B67" s="41">
        <f>IF($D67="","",VLOOKUP($D67,'[1]DEVOJCICE GT PRIPREMA'!$A$7:$P$134,15))</f>
        <v>0</v>
      </c>
      <c r="C67" s="41">
        <f>IF($D67="","",VLOOKUP($D67,'[1]DEVOJCICE GT PRIPREMA'!$A$7:$P$134,16))</f>
        <v>0</v>
      </c>
      <c r="D67" s="42">
        <v>28</v>
      </c>
      <c r="E67" s="41" t="str">
        <f>UPPER(IF($D67="","",VLOOKUP($D67,'[1]DEVOJCICE GT PRIPREMA'!$A$7:$P$134,2)))</f>
        <v>STANKIC</v>
      </c>
      <c r="F67" s="41" t="str">
        <f>IF($D67="","",VLOOKUP($D67,'[1]DEVOJCICE GT PRIPREMA'!$A$7:$P$134,3))</f>
        <v>ISIDORA</v>
      </c>
      <c r="G67" s="41"/>
      <c r="H67" s="41" t="str">
        <f>IF($D67="","",VLOOKUP($D67,'[1]DEVOJCICE GT PRIPREMA'!$A$7:$P$134,4))</f>
        <v>STARI D</v>
      </c>
      <c r="I67" s="44"/>
      <c r="J67" s="45" t="str">
        <f>UPPER(IF(OR(I68="a",I68="as"),E67,IF(OR(I68="b",I68="bs"),E68,)))</f>
        <v>STANKIC</v>
      </c>
      <c r="K67" s="46"/>
      <c r="L67" s="66"/>
      <c r="M67" s="67"/>
      <c r="N67" s="56" t="s">
        <v>218</v>
      </c>
      <c r="O67" s="47"/>
      <c r="P67" s="47"/>
      <c r="Q67" s="47"/>
      <c r="R67" s="49"/>
      <c r="U67" s="59" t="s">
        <v>20</v>
      </c>
      <c r="V67" s="60" t="str">
        <f t="shared" si="1"/>
        <v>STANKIC ISIDORA</v>
      </c>
    </row>
    <row r="68" spans="1:22" s="50" customFormat="1" ht="9" customHeight="1">
      <c r="A68" s="54" t="s">
        <v>96</v>
      </c>
      <c r="B68" s="41">
        <f>IF($D68="","",VLOOKUP($D68,'[1]DEVOJCICE GT PRIPREMA'!$A$7:$P$134,15))</f>
      </c>
      <c r="C68" s="41">
        <f>IF($D68="","",VLOOKUP($D68,'[1]DEVOJCICE GT PRIPREMA'!$A$7:$P$134,16))</f>
      </c>
      <c r="D68" s="42"/>
      <c r="E68" s="41" t="s">
        <v>22</v>
      </c>
      <c r="F68" s="41">
        <f>IF($D68="","",VLOOKUP($D68,'[1]DEVOJCICE GT PRIPREMA'!$A$7:$P$134,3))</f>
      </c>
      <c r="G68" s="41"/>
      <c r="H68" s="41">
        <f>IF($D68="","",VLOOKUP($D68,'[1]DEVOJCICE GT PRIPREMA'!$A$7:$P$134,4))</f>
      </c>
      <c r="I68" s="55" t="s">
        <v>23</v>
      </c>
      <c r="J68" s="56"/>
      <c r="K68" s="57" t="s">
        <v>35</v>
      </c>
      <c r="L68" s="45" t="str">
        <f>UPPER(IF(OR(K68="a",K68="as"),J67,IF(OR(K68="b",K68="bs"),J69,)))</f>
        <v>STIPCIC</v>
      </c>
      <c r="M68" s="69"/>
      <c r="N68" s="47"/>
      <c r="O68" s="47"/>
      <c r="P68" s="47"/>
      <c r="Q68" s="47"/>
      <c r="R68" s="49"/>
      <c r="U68" s="59" t="s">
        <v>20</v>
      </c>
      <c r="V68" s="60" t="str">
        <f t="shared" si="1"/>
        <v>BYE </v>
      </c>
    </row>
    <row r="69" spans="1:22" s="50" customFormat="1" ht="9" customHeight="1">
      <c r="A69" s="54" t="s">
        <v>97</v>
      </c>
      <c r="B69" s="41">
        <f>IF($D69="","",VLOOKUP($D69,'[1]DEVOJCICE GT PRIPREMA'!$A$7:$P$134,15))</f>
      </c>
      <c r="C69" s="41">
        <f>IF($D69="","",VLOOKUP($D69,'[1]DEVOJCICE GT PRIPREMA'!$A$7:$P$134,16))</f>
      </c>
      <c r="D69" s="42"/>
      <c r="E69" s="41" t="s">
        <v>22</v>
      </c>
      <c r="F69" s="41">
        <f>IF($D69="","",VLOOKUP($D69,'[1]DEVOJCICE GT PRIPREMA'!$A$7:$P$134,3))</f>
      </c>
      <c r="G69" s="41"/>
      <c r="H69" s="41">
        <f>IF($D69="","",VLOOKUP($D69,'[1]DEVOJCICE GT PRIPREMA'!$A$7:$P$134,4))</f>
      </c>
      <c r="I69" s="44"/>
      <c r="J69" s="45" t="str">
        <f>UPPER(IF(OR(I70="a",I70="as"),E69,IF(OR(I70="b",I70="bs"),E70,)))</f>
        <v>STIPCIC</v>
      </c>
      <c r="K69" s="70"/>
      <c r="L69" s="56" t="s">
        <v>98</v>
      </c>
      <c r="M69" s="63"/>
      <c r="N69" s="47"/>
      <c r="O69" s="47"/>
      <c r="P69" s="47"/>
      <c r="Q69" s="47"/>
      <c r="R69" s="49"/>
      <c r="U69" s="59" t="s">
        <v>20</v>
      </c>
      <c r="V69" s="60" t="str">
        <f t="shared" si="1"/>
        <v>BYE </v>
      </c>
    </row>
    <row r="70" spans="1:22" s="50" customFormat="1" ht="9" customHeight="1">
      <c r="A70" s="40" t="s">
        <v>99</v>
      </c>
      <c r="B70" s="41">
        <f>IF($D70="","",VLOOKUP($D70,'[1]DEVOJCICE GT PRIPREMA'!$A$7:$P$134,15))</f>
        <v>0</v>
      </c>
      <c r="C70" s="41">
        <f>IF($D70="","",VLOOKUP($D70,'[1]DEVOJCICE GT PRIPREMA'!$A$7:$P$134,16))</f>
        <v>0</v>
      </c>
      <c r="D70" s="42">
        <v>7</v>
      </c>
      <c r="E70" s="43" t="str">
        <f>UPPER(IF($D70="","",VLOOKUP($D70,'[1]DEVOJCICE GT PRIPREMA'!$A$7:$P$134,2)))</f>
        <v>STIPCIC</v>
      </c>
      <c r="F70" s="43" t="str">
        <f>IF($D70="","",VLOOKUP($D70,'[1]DEVOJCICE GT PRIPREMA'!$A$7:$P$134,3))</f>
        <v>IVANA</v>
      </c>
      <c r="G70" s="43"/>
      <c r="H70" s="43" t="str">
        <f>IF($D70="","",VLOOKUP($D70,'[1]DEVOJCICE GT PRIPREMA'!$A$7:$P$134,4))</f>
        <v>CZ</v>
      </c>
      <c r="I70" s="55" t="s">
        <v>35</v>
      </c>
      <c r="J70" s="56"/>
      <c r="K70" s="47"/>
      <c r="L70" s="63"/>
      <c r="M70" s="71"/>
      <c r="N70" s="63"/>
      <c r="O70" s="63"/>
      <c r="P70" s="47"/>
      <c r="Q70" s="47"/>
      <c r="R70" s="49"/>
      <c r="U70" s="73" t="s">
        <v>20</v>
      </c>
      <c r="V70" s="74" t="str">
        <f t="shared" si="1"/>
        <v>STIPCIC IVANA</v>
      </c>
    </row>
    <row r="71" spans="1:22" s="50" customFormat="1" ht="3" customHeight="1">
      <c r="A71" s="75"/>
      <c r="B71" s="76"/>
      <c r="C71" s="76"/>
      <c r="D71" s="77"/>
      <c r="E71" s="78"/>
      <c r="F71" s="78"/>
      <c r="G71" s="79"/>
      <c r="H71" s="78"/>
      <c r="I71" s="80"/>
      <c r="J71" s="81"/>
      <c r="K71" s="81"/>
      <c r="L71" s="81"/>
      <c r="M71" s="82"/>
      <c r="N71" s="81"/>
      <c r="O71" s="81"/>
      <c r="P71" s="81"/>
      <c r="Q71" s="81"/>
      <c r="R71" s="49"/>
      <c r="U71" s="83"/>
      <c r="V71" s="83"/>
    </row>
    <row r="72" spans="1:22" s="96" customFormat="1" ht="10.5" customHeight="1">
      <c r="A72" s="84" t="s">
        <v>100</v>
      </c>
      <c r="B72" s="85"/>
      <c r="C72" s="86"/>
      <c r="D72" s="87" t="s">
        <v>101</v>
      </c>
      <c r="E72" s="88" t="s">
        <v>102</v>
      </c>
      <c r="F72" s="87"/>
      <c r="G72" s="89"/>
      <c r="H72" s="90"/>
      <c r="I72" s="87" t="s">
        <v>101</v>
      </c>
      <c r="J72" s="88" t="s">
        <v>103</v>
      </c>
      <c r="K72" s="91"/>
      <c r="L72" s="88" t="s">
        <v>104</v>
      </c>
      <c r="M72" s="92"/>
      <c r="N72" s="93" t="s">
        <v>105</v>
      </c>
      <c r="O72" s="93"/>
      <c r="P72" s="94"/>
      <c r="Q72" s="95"/>
      <c r="U72" s="97"/>
      <c r="V72" s="97"/>
    </row>
    <row r="73" spans="1:22" s="96" customFormat="1" ht="9" customHeight="1">
      <c r="A73" s="98" t="s">
        <v>106</v>
      </c>
      <c r="B73" s="99"/>
      <c r="C73" s="100"/>
      <c r="D73" s="101">
        <v>1</v>
      </c>
      <c r="E73" s="102">
        <f>IF(D73&gt;$Q$79,,UPPER(VLOOKUP(D73,'[1]PRIPREMA DECACI GT'!$A$7:$R$134,2)))</f>
        <v>0</v>
      </c>
      <c r="F73" s="103" t="s">
        <v>33</v>
      </c>
      <c r="G73" s="169"/>
      <c r="H73" s="170"/>
      <c r="I73" s="104" t="s">
        <v>18</v>
      </c>
      <c r="J73" s="99"/>
      <c r="K73" s="105"/>
      <c r="L73" s="99"/>
      <c r="M73" s="106"/>
      <c r="N73" s="107" t="s">
        <v>107</v>
      </c>
      <c r="O73" s="108"/>
      <c r="P73" s="108"/>
      <c r="Q73" s="109"/>
      <c r="U73" s="97"/>
      <c r="V73" s="97"/>
    </row>
    <row r="74" spans="1:22" s="96" customFormat="1" ht="9" customHeight="1">
      <c r="A74" s="98" t="s">
        <v>108</v>
      </c>
      <c r="B74" s="99"/>
      <c r="C74" s="100"/>
      <c r="D74" s="101">
        <v>2</v>
      </c>
      <c r="E74" s="102">
        <f>IF(D74&gt;$Q$79,,UPPER(VLOOKUP(D74,'[1]PRIPREMA DECACI GT'!$A$7:$R$134,2)))</f>
        <v>0</v>
      </c>
      <c r="F74" s="103" t="s">
        <v>34</v>
      </c>
      <c r="G74" s="171"/>
      <c r="H74" s="172"/>
      <c r="I74" s="104" t="s">
        <v>21</v>
      </c>
      <c r="J74" s="99"/>
      <c r="K74" s="105"/>
      <c r="L74" s="99"/>
      <c r="M74" s="106"/>
      <c r="N74" s="110"/>
      <c r="O74" s="111"/>
      <c r="P74" s="112"/>
      <c r="Q74" s="113"/>
      <c r="U74" s="97"/>
      <c r="V74" s="97"/>
    </row>
    <row r="75" spans="1:22" s="96" customFormat="1" ht="9" customHeight="1">
      <c r="A75" s="114" t="s">
        <v>109</v>
      </c>
      <c r="B75" s="112"/>
      <c r="C75" s="115"/>
      <c r="D75" s="101">
        <v>3</v>
      </c>
      <c r="E75" s="102">
        <f>IF(D75&gt;$Q$79,,UPPER(VLOOKUP(D75,'[1]PRIPREMA DECACI GT'!$A$7:$R$134,2)))</f>
        <v>0</v>
      </c>
      <c r="F75" s="103" t="s">
        <v>36</v>
      </c>
      <c r="G75" s="171"/>
      <c r="H75" s="172"/>
      <c r="I75" s="104" t="s">
        <v>24</v>
      </c>
      <c r="J75" s="99"/>
      <c r="K75" s="105"/>
      <c r="L75" s="99"/>
      <c r="M75" s="106"/>
      <c r="N75" s="107" t="s">
        <v>110</v>
      </c>
      <c r="O75" s="108"/>
      <c r="P75" s="108"/>
      <c r="Q75" s="109"/>
      <c r="U75" s="97"/>
      <c r="V75" s="97"/>
    </row>
    <row r="76" spans="1:22" s="96" customFormat="1" ht="9" customHeight="1">
      <c r="A76" s="116"/>
      <c r="B76" s="28"/>
      <c r="C76" s="117"/>
      <c r="D76" s="101">
        <v>4</v>
      </c>
      <c r="E76" s="102">
        <f>IF(D76&gt;$Q$79,,UPPER(VLOOKUP(D76,'[1]PRIPREMA DECACI GT'!$A$7:$R$134,2)))</f>
        <v>0</v>
      </c>
      <c r="F76" s="103" t="s">
        <v>38</v>
      </c>
      <c r="G76" s="171"/>
      <c r="H76" s="172"/>
      <c r="I76" s="104" t="s">
        <v>26</v>
      </c>
      <c r="J76" s="99"/>
      <c r="K76" s="105"/>
      <c r="L76" s="99"/>
      <c r="M76" s="106"/>
      <c r="N76" s="99"/>
      <c r="O76" s="105"/>
      <c r="P76" s="99"/>
      <c r="Q76" s="106"/>
      <c r="U76" s="97"/>
      <c r="V76" s="97"/>
    </row>
    <row r="77" spans="1:22" s="96" customFormat="1" ht="9" customHeight="1">
      <c r="A77" s="118" t="s">
        <v>111</v>
      </c>
      <c r="B77" s="119"/>
      <c r="C77" s="120"/>
      <c r="D77" s="101" t="s">
        <v>28</v>
      </c>
      <c r="E77" s="102"/>
      <c r="F77" s="103" t="s">
        <v>39</v>
      </c>
      <c r="G77" s="171"/>
      <c r="H77" s="172"/>
      <c r="I77" s="104" t="s">
        <v>28</v>
      </c>
      <c r="J77" s="99"/>
      <c r="K77" s="105"/>
      <c r="L77" s="99"/>
      <c r="M77" s="106"/>
      <c r="N77" s="112"/>
      <c r="O77" s="111"/>
      <c r="P77" s="112"/>
      <c r="Q77" s="113"/>
      <c r="U77" s="97"/>
      <c r="V77" s="97"/>
    </row>
    <row r="78" spans="1:22" s="96" customFormat="1" ht="9" customHeight="1">
      <c r="A78" s="98" t="s">
        <v>106</v>
      </c>
      <c r="B78" s="99"/>
      <c r="C78" s="100"/>
      <c r="D78" s="101" t="s">
        <v>29</v>
      </c>
      <c r="E78" s="102"/>
      <c r="F78" s="103" t="s">
        <v>40</v>
      </c>
      <c r="G78" s="171"/>
      <c r="H78" s="172"/>
      <c r="I78" s="104" t="s">
        <v>29</v>
      </c>
      <c r="J78" s="99"/>
      <c r="K78" s="105"/>
      <c r="L78" s="99"/>
      <c r="M78" s="106"/>
      <c r="N78" s="107" t="s">
        <v>112</v>
      </c>
      <c r="O78" s="108"/>
      <c r="P78" s="108"/>
      <c r="Q78" s="109"/>
      <c r="U78" s="97"/>
      <c r="V78" s="97"/>
    </row>
    <row r="79" spans="1:22" s="96" customFormat="1" ht="9" customHeight="1">
      <c r="A79" s="98" t="s">
        <v>113</v>
      </c>
      <c r="B79" s="99"/>
      <c r="C79" s="121"/>
      <c r="D79" s="101" t="s">
        <v>31</v>
      </c>
      <c r="E79" s="102"/>
      <c r="F79" s="103" t="s">
        <v>41</v>
      </c>
      <c r="G79" s="171"/>
      <c r="H79" s="172"/>
      <c r="I79" s="104" t="s">
        <v>31</v>
      </c>
      <c r="J79" s="99"/>
      <c r="K79" s="105"/>
      <c r="L79" s="99"/>
      <c r="M79" s="106"/>
      <c r="N79" s="99"/>
      <c r="O79" s="105"/>
      <c r="P79" s="99"/>
      <c r="Q79" s="106"/>
      <c r="U79" s="97"/>
      <c r="V79" s="97"/>
    </row>
    <row r="80" spans="1:22" s="96" customFormat="1" ht="9" customHeight="1">
      <c r="A80" s="114" t="s">
        <v>114</v>
      </c>
      <c r="B80" s="112"/>
      <c r="C80" s="122"/>
      <c r="D80" s="123" t="s">
        <v>32</v>
      </c>
      <c r="E80" s="124"/>
      <c r="F80" s="125" t="s">
        <v>43</v>
      </c>
      <c r="G80" s="173"/>
      <c r="H80" s="174"/>
      <c r="I80" s="126" t="s">
        <v>32</v>
      </c>
      <c r="J80" s="112"/>
      <c r="K80" s="111"/>
      <c r="L80" s="112"/>
      <c r="M80" s="113"/>
      <c r="N80" s="112">
        <f>Q5</f>
        <v>0</v>
      </c>
      <c r="O80" s="111"/>
      <c r="P80" s="112"/>
      <c r="Q80" s="127">
        <f>MIN(4,'[1]PRIPREMA DECACI GT'!R6)</f>
        <v>4</v>
      </c>
      <c r="U80" s="97"/>
      <c r="V80" s="97"/>
    </row>
    <row r="81" spans="1:22" s="18" customFormat="1" ht="9.75">
      <c r="A81" s="28"/>
      <c r="B81" s="29" t="s">
        <v>8</v>
      </c>
      <c r="C81" s="29" t="s">
        <v>9</v>
      </c>
      <c r="D81" s="29" t="s">
        <v>10</v>
      </c>
      <c r="E81" s="30" t="s">
        <v>11</v>
      </c>
      <c r="F81" s="30" t="s">
        <v>12</v>
      </c>
      <c r="G81" s="30"/>
      <c r="H81" s="30" t="s">
        <v>13</v>
      </c>
      <c r="I81" s="30"/>
      <c r="J81" s="29" t="s">
        <v>14</v>
      </c>
      <c r="K81" s="31"/>
      <c r="L81" s="29" t="s">
        <v>15</v>
      </c>
      <c r="M81" s="31"/>
      <c r="N81" s="29" t="s">
        <v>16</v>
      </c>
      <c r="O81" s="31"/>
      <c r="P81" s="29" t="s">
        <v>17</v>
      </c>
      <c r="Q81" s="32"/>
      <c r="U81" s="19"/>
      <c r="V81" s="19"/>
    </row>
    <row r="82" spans="1:22" s="18" customFormat="1" ht="3.75" customHeight="1">
      <c r="A82" s="33"/>
      <c r="B82" s="34"/>
      <c r="C82" s="35"/>
      <c r="D82" s="34"/>
      <c r="E82" s="36"/>
      <c r="F82" s="36"/>
      <c r="G82" s="37"/>
      <c r="H82" s="36"/>
      <c r="I82" s="38"/>
      <c r="J82" s="34"/>
      <c r="K82" s="38"/>
      <c r="L82" s="34"/>
      <c r="M82" s="38"/>
      <c r="N82" s="34"/>
      <c r="O82" s="38"/>
      <c r="P82" s="34"/>
      <c r="Q82" s="39"/>
      <c r="U82" s="19"/>
      <c r="V82" s="19"/>
    </row>
    <row r="83" spans="1:22" s="50" customFormat="1" ht="10.5" customHeight="1">
      <c r="A83" s="40" t="s">
        <v>115</v>
      </c>
      <c r="B83" s="41">
        <f>IF($D83="","",VLOOKUP($D83,'[1]DEVOJCICE GT PRIPREMA'!$A$7:$P$134,15))</f>
        <v>0</v>
      </c>
      <c r="C83" s="41">
        <f>IF($D83="","",VLOOKUP($D83,'[1]DEVOJCICE GT PRIPREMA'!$A$7:$P$134,16))</f>
        <v>0</v>
      </c>
      <c r="D83" s="42">
        <v>6</v>
      </c>
      <c r="E83" s="43" t="str">
        <f>UPPER(IF($D83="","",VLOOKUP($D83,'[1]DEVOJCICE GT PRIPREMA'!$A$7:$P$134,2)))</f>
        <v>PETROVIC</v>
      </c>
      <c r="F83" s="43" t="str">
        <f>IF($D83="","",VLOOKUP($D83,'[1]DEVOJCICE GT PRIPREMA'!$A$7:$P$134,3))</f>
        <v>ANDJELA</v>
      </c>
      <c r="G83" s="43"/>
      <c r="H83" s="43" t="str">
        <f>IF($D83="","",VLOOKUP($D83,'[1]DEVOJCICE GT PRIPREMA'!$A$7:$P$134,4))</f>
        <v>AS</v>
      </c>
      <c r="I83" s="44"/>
      <c r="J83" s="45" t="str">
        <f>UPPER(IF(OR(I84="a",I84="as"),E83,IF(OR(I84="b",I84="bs"),E84,)))</f>
        <v>PETROVIC</v>
      </c>
      <c r="K83" s="46"/>
      <c r="L83" s="47"/>
      <c r="M83" s="47"/>
      <c r="N83" s="47"/>
      <c r="O83" s="47"/>
      <c r="P83" s="47"/>
      <c r="Q83" s="48" t="s">
        <v>116</v>
      </c>
      <c r="R83" s="49"/>
      <c r="U83" s="52" t="s">
        <v>20</v>
      </c>
      <c r="V83" s="53" t="str">
        <f aca="true" t="shared" si="2" ref="V83:V114">CONCATENATE(E83,U83,F83)</f>
        <v>PETROVIC ANDJELA</v>
      </c>
    </row>
    <row r="84" spans="1:22" s="50" customFormat="1" ht="9" customHeight="1">
      <c r="A84" s="54" t="s">
        <v>117</v>
      </c>
      <c r="B84" s="41">
        <f>IF($D84="","",VLOOKUP($D84,'[1]DEVOJCICE GT PRIPREMA'!$A$7:$P$134,15))</f>
      </c>
      <c r="C84" s="41">
        <f>IF($D84="","",VLOOKUP($D84,'[1]DEVOJCICE GT PRIPREMA'!$A$7:$P$134,16))</f>
      </c>
      <c r="D84" s="42"/>
      <c r="E84" s="41" t="s">
        <v>22</v>
      </c>
      <c r="F84" s="41">
        <f>IF($D84="","",VLOOKUP($D84,'[1]DEVOJCICE GT PRIPREMA'!$A$7:$P$134,3))</f>
      </c>
      <c r="G84" s="41"/>
      <c r="H84" s="41">
        <f>IF($D84="","",VLOOKUP($D84,'[1]DEVOJCICE GT PRIPREMA'!$A$7:$P$134,4))</f>
      </c>
      <c r="I84" s="55" t="s">
        <v>23</v>
      </c>
      <c r="J84" s="56"/>
      <c r="K84" s="57"/>
      <c r="L84" s="45" t="s">
        <v>118</v>
      </c>
      <c r="M84" s="46"/>
      <c r="N84" s="47"/>
      <c r="O84" s="47"/>
      <c r="P84" s="47"/>
      <c r="Q84" s="47"/>
      <c r="R84" s="49"/>
      <c r="U84" s="59" t="s">
        <v>20</v>
      </c>
      <c r="V84" s="60" t="str">
        <f t="shared" si="2"/>
        <v>BYE </v>
      </c>
    </row>
    <row r="85" spans="1:22" s="50" customFormat="1" ht="9" customHeight="1">
      <c r="A85" s="54" t="s">
        <v>119</v>
      </c>
      <c r="B85" s="41">
        <f>IF($D85="","",VLOOKUP($D85,'[1]DEVOJCICE GT PRIPREMA'!$A$7:$P$134,15))</f>
        <v>0</v>
      </c>
      <c r="C85" s="41">
        <f>IF($D85="","",VLOOKUP($D85,'[1]DEVOJCICE GT PRIPREMA'!$A$7:$P$134,16))</f>
        <v>0</v>
      </c>
      <c r="D85" s="42">
        <v>39</v>
      </c>
      <c r="E85" s="41" t="str">
        <f>UPPER(IF($D85="","",VLOOKUP($D85,'[1]DEVOJCICE GT PRIPREMA'!$A$7:$P$134,2)))</f>
        <v>LEKO</v>
      </c>
      <c r="F85" s="41" t="str">
        <f>IF($D85="","",VLOOKUP($D85,'[1]DEVOJCICE GT PRIPREMA'!$A$7:$P$134,3))</f>
        <v>MARIJA</v>
      </c>
      <c r="G85" s="41"/>
      <c r="H85" s="41" t="str">
        <f>IF($D85="","",VLOOKUP($D85,'[1]DEVOJCICE GT PRIPREMA'!$A$7:$P$134,4))</f>
        <v>CZ</v>
      </c>
      <c r="I85" s="44"/>
      <c r="J85" s="45" t="str">
        <f>UPPER(IF(OR(I86="a",I86="as"),E85,IF(OR(I86="b",I86="bs"),E86,)))</f>
        <v>LEKO</v>
      </c>
      <c r="K85" s="61"/>
      <c r="L85" s="56" t="s">
        <v>80</v>
      </c>
      <c r="M85" s="62"/>
      <c r="N85" s="47"/>
      <c r="O85" s="47"/>
      <c r="P85" s="47"/>
      <c r="Q85" s="47"/>
      <c r="R85" s="49"/>
      <c r="U85" s="59" t="s">
        <v>20</v>
      </c>
      <c r="V85" s="60" t="str">
        <f t="shared" si="2"/>
        <v>LEKO MARIJA</v>
      </c>
    </row>
    <row r="86" spans="1:22" s="50" customFormat="1" ht="9" customHeight="1">
      <c r="A86" s="54" t="s">
        <v>120</v>
      </c>
      <c r="B86" s="41">
        <f>IF($D86="","",VLOOKUP($D86,'[1]DEVOJCICE GT PRIPREMA'!$A$7:$P$134,15))</f>
      </c>
      <c r="C86" s="41">
        <f>IF($D86="","",VLOOKUP($D86,'[1]DEVOJCICE GT PRIPREMA'!$A$7:$P$134,16))</f>
      </c>
      <c r="D86" s="42"/>
      <c r="E86" s="41" t="s">
        <v>22</v>
      </c>
      <c r="F86" s="41">
        <f>IF($D86="","",VLOOKUP($D86,'[1]DEVOJCICE GT PRIPREMA'!$A$7:$P$134,3))</f>
      </c>
      <c r="G86" s="41"/>
      <c r="H86" s="41">
        <f>IF($D86="","",VLOOKUP($D86,'[1]DEVOJCICE GT PRIPREMA'!$A$7:$P$134,4))</f>
      </c>
      <c r="I86" s="55" t="s">
        <v>23</v>
      </c>
      <c r="J86" s="56"/>
      <c r="K86" s="63"/>
      <c r="L86" s="64" t="s">
        <v>27</v>
      </c>
      <c r="M86" s="65" t="s">
        <v>23</v>
      </c>
      <c r="N86" s="45" t="str">
        <f>UPPER(IF(OR(M86="a",M86="as"),L84,IF(OR(M86="b",M86="bs"),L88,)))</f>
        <v>PETROVIC</v>
      </c>
      <c r="O86" s="46"/>
      <c r="P86" s="47"/>
      <c r="Q86" s="47"/>
      <c r="R86" s="49"/>
      <c r="U86" s="59" t="s">
        <v>20</v>
      </c>
      <c r="V86" s="60" t="str">
        <f t="shared" si="2"/>
        <v>BYE </v>
      </c>
    </row>
    <row r="87" spans="1:22" s="50" customFormat="1" ht="9" customHeight="1">
      <c r="A87" s="54" t="s">
        <v>121</v>
      </c>
      <c r="B87" s="41">
        <f>IF($D87="","",VLOOKUP($D87,'[1]DEVOJCICE GT PRIPREMA'!$A$7:$P$134,15))</f>
        <v>0</v>
      </c>
      <c r="C87" s="41">
        <f>IF($D87="","",VLOOKUP($D87,'[1]DEVOJCICE GT PRIPREMA'!$A$7:$P$134,16))</f>
        <v>0</v>
      </c>
      <c r="D87" s="42">
        <v>24</v>
      </c>
      <c r="E87" s="41" t="str">
        <f>UPPER(IF($D87="","",VLOOKUP($D87,'[1]DEVOJCICE GT PRIPREMA'!$A$7:$P$134,2)))</f>
        <v>MILIJANOVIC</v>
      </c>
      <c r="F87" s="41" t="str">
        <f>IF($D87="","",VLOOKUP($D87,'[1]DEVOJCICE GT PRIPREMA'!$A$7:$P$134,3))</f>
        <v>TAMARA</v>
      </c>
      <c r="G87" s="41"/>
      <c r="H87" s="41" t="str">
        <f>IF($D87="","",VLOOKUP($D87,'[1]DEVOJCICE GT PRIPREMA'!$A$7:$P$134,4))</f>
        <v>KTK</v>
      </c>
      <c r="I87" s="44"/>
      <c r="J87" s="45" t="s">
        <v>122</v>
      </c>
      <c r="K87" s="46"/>
      <c r="L87" s="66"/>
      <c r="M87" s="67"/>
      <c r="N87" s="56" t="s">
        <v>216</v>
      </c>
      <c r="O87" s="68"/>
      <c r="P87" s="47"/>
      <c r="Q87" s="47"/>
      <c r="R87" s="49"/>
      <c r="U87" s="59" t="s">
        <v>20</v>
      </c>
      <c r="V87" s="60" t="str">
        <f t="shared" si="2"/>
        <v>MILIJANOVIC TAMARA</v>
      </c>
    </row>
    <row r="88" spans="1:22" s="50" customFormat="1" ht="9" customHeight="1">
      <c r="A88" s="54" t="s">
        <v>123</v>
      </c>
      <c r="B88" s="41">
        <f>IF($D88="","",VLOOKUP($D88,'[1]DEVOJCICE GT PRIPREMA'!$A$7:$P$134,15))</f>
        <v>0</v>
      </c>
      <c r="C88" s="41">
        <f>IF($D88="","",VLOOKUP($D88,'[1]DEVOJCICE GT PRIPREMA'!$A$7:$P$134,16))</f>
        <v>0</v>
      </c>
      <c r="D88" s="42">
        <v>64</v>
      </c>
      <c r="E88" s="41" t="str">
        <f>UPPER(IF($D88="","",VLOOKUP($D88,'[1]DEVOJCICE GT PRIPREMA'!$A$7:$P$134,2)))</f>
        <v>BATINICA</v>
      </c>
      <c r="F88" s="41" t="str">
        <f>IF($D88="","",VLOOKUP($D88,'[1]DEVOJCICE GT PRIPREMA'!$A$7:$P$134,3))</f>
        <v>TEODORA</v>
      </c>
      <c r="G88" s="41"/>
      <c r="H88" s="41" t="str">
        <f>IF($D88="","",VLOOKUP($D88,'[1]DEVOJCICE GT PRIPREMA'!$A$7:$P$134,4))</f>
        <v>WHITE</v>
      </c>
      <c r="I88" s="55"/>
      <c r="J88" s="56" t="s">
        <v>124</v>
      </c>
      <c r="K88" s="57" t="s">
        <v>35</v>
      </c>
      <c r="L88" s="45" t="str">
        <f>UPPER(IF(OR(K88="a",K88="as"),J87,IF(OR(K88="b",K88="bs"),J89,)))</f>
        <v>VUJOVIC</v>
      </c>
      <c r="M88" s="69"/>
      <c r="N88" s="47"/>
      <c r="O88" s="62"/>
      <c r="P88" s="47"/>
      <c r="Q88" s="47"/>
      <c r="R88" s="49"/>
      <c r="U88" s="59" t="s">
        <v>20</v>
      </c>
      <c r="V88" s="60" t="str">
        <f t="shared" si="2"/>
        <v>BATINICA TEODORA</v>
      </c>
    </row>
    <row r="89" spans="1:22" s="50" customFormat="1" ht="9" customHeight="1">
      <c r="A89" s="54" t="s">
        <v>125</v>
      </c>
      <c r="B89" s="41">
        <f>IF($D89="","",VLOOKUP($D89,'[1]DEVOJCICE GT PRIPREMA'!$A$7:$P$134,15))</f>
        <v>0</v>
      </c>
      <c r="C89" s="41">
        <f>IF($D89="","",VLOOKUP($D89,'[1]DEVOJCICE GT PRIPREMA'!$A$7:$P$134,16))</f>
        <v>0</v>
      </c>
      <c r="D89" s="42">
        <v>46</v>
      </c>
      <c r="E89" s="41" t="str">
        <f>UPPER(IF($D89="","",VLOOKUP($D89,'[1]DEVOJCICE GT PRIPREMA'!$A$7:$P$134,2)))</f>
        <v>VUJOVIC</v>
      </c>
      <c r="F89" s="41" t="str">
        <f>IF($D89="","",VLOOKUP($D89,'[1]DEVOJCICE GT PRIPREMA'!$A$7:$P$134,3))</f>
        <v>ANDREA</v>
      </c>
      <c r="G89" s="41"/>
      <c r="H89" s="41" t="str">
        <f>IF($D89="","",VLOOKUP($D89,'[1]DEVOJCICE GT PRIPREMA'!$A$7:$P$134,4))</f>
        <v>MAS</v>
      </c>
      <c r="I89" s="44"/>
      <c r="J89" s="45" t="str">
        <f>UPPER(IF(OR(I90="a",I90="as"),E89,IF(OR(I90="b",I90="bs"),E90,)))</f>
        <v>VUJOVIC</v>
      </c>
      <c r="K89" s="70"/>
      <c r="L89" s="56" t="s">
        <v>164</v>
      </c>
      <c r="M89" s="63"/>
      <c r="N89" s="47"/>
      <c r="O89" s="62"/>
      <c r="P89" s="47"/>
      <c r="Q89" s="47"/>
      <c r="R89" s="49"/>
      <c r="U89" s="59" t="s">
        <v>20</v>
      </c>
      <c r="V89" s="60" t="str">
        <f t="shared" si="2"/>
        <v>VUJOVIC ANDREA</v>
      </c>
    </row>
    <row r="90" spans="1:22" s="50" customFormat="1" ht="9" customHeight="1">
      <c r="A90" s="54" t="s">
        <v>126</v>
      </c>
      <c r="B90" s="41">
        <f>IF($D90="","",VLOOKUP($D90,'[1]DEVOJCICE GT PRIPREMA'!$A$7:$P$134,15))</f>
      </c>
      <c r="C90" s="41">
        <f>IF($D90="","",VLOOKUP($D90,'[1]DEVOJCICE GT PRIPREMA'!$A$7:$P$134,16))</f>
      </c>
      <c r="D90" s="42"/>
      <c r="E90" s="41" t="s">
        <v>22</v>
      </c>
      <c r="F90" s="41">
        <f>IF($D90="","",VLOOKUP($D90,'[1]DEVOJCICE GT PRIPREMA'!$A$7:$P$134,3))</f>
      </c>
      <c r="G90" s="41"/>
      <c r="H90" s="41">
        <f>IF($D90="","",VLOOKUP($D90,'[1]DEVOJCICE GT PRIPREMA'!$A$7:$P$134,4))</f>
      </c>
      <c r="I90" s="55" t="s">
        <v>23</v>
      </c>
      <c r="J90" s="56"/>
      <c r="K90" s="47"/>
      <c r="L90" s="63"/>
      <c r="M90" s="71"/>
      <c r="N90" s="64" t="s">
        <v>27</v>
      </c>
      <c r="O90" s="65" t="s">
        <v>35</v>
      </c>
      <c r="P90" s="45" t="str">
        <f>UPPER(IF(OR(O90="a",O90="as"),N86,IF(OR(O90="b",O90="bs"),N94,)))</f>
        <v>KOTLICA</v>
      </c>
      <c r="Q90" s="46"/>
      <c r="R90" s="49"/>
      <c r="U90" s="59" t="s">
        <v>20</v>
      </c>
      <c r="V90" s="60" t="str">
        <f t="shared" si="2"/>
        <v>BYE </v>
      </c>
    </row>
    <row r="91" spans="1:22" s="50" customFormat="1" ht="9" customHeight="1">
      <c r="A91" s="54" t="s">
        <v>127</v>
      </c>
      <c r="B91" s="41">
        <f>IF($D91="","",VLOOKUP($D91,'[1]DEVOJCICE GT PRIPREMA'!$A$7:$P$134,15))</f>
        <v>0</v>
      </c>
      <c r="C91" s="41">
        <f>IF($D91="","",VLOOKUP($D91,'[1]DEVOJCICE GT PRIPREMA'!$A$7:$P$134,16))</f>
        <v>0</v>
      </c>
      <c r="D91" s="42">
        <v>68</v>
      </c>
      <c r="E91" s="41" t="str">
        <f>UPPER(IF($D91="","",VLOOKUP($D91,'[1]DEVOJCICE GT PRIPREMA'!$A$7:$P$134,2)))</f>
        <v>JOVANOVIC</v>
      </c>
      <c r="F91" s="41" t="str">
        <f>IF($D91="","",VLOOKUP($D91,'[1]DEVOJCICE GT PRIPREMA'!$A$7:$P$134,3))</f>
        <v>BOJANA</v>
      </c>
      <c r="G91" s="41"/>
      <c r="H91" s="41" t="str">
        <f>IF($D91="","",VLOOKUP($D91,'[1]DEVOJCICE GT PRIPREMA'!$A$7:$P$134,4))</f>
        <v>PRI</v>
      </c>
      <c r="I91" s="44"/>
      <c r="J91" s="45" t="str">
        <f>UPPER(IF(OR(I92="a",I92="as"),E91,IF(OR(I92="b",I92="bs"),E92,)))</f>
        <v>JOVANOVIC</v>
      </c>
      <c r="K91" s="46"/>
      <c r="L91" s="47"/>
      <c r="M91" s="47"/>
      <c r="N91" s="47"/>
      <c r="O91" s="62"/>
      <c r="P91" s="56" t="s">
        <v>223</v>
      </c>
      <c r="Q91" s="63"/>
      <c r="R91" s="49"/>
      <c r="U91" s="59" t="s">
        <v>20</v>
      </c>
      <c r="V91" s="60" t="str">
        <f t="shared" si="2"/>
        <v>JOVANOVIC BOJANA</v>
      </c>
    </row>
    <row r="92" spans="1:22" s="50" customFormat="1" ht="9" customHeight="1">
      <c r="A92" s="54" t="s">
        <v>128</v>
      </c>
      <c r="B92" s="41">
        <f>IF($D92="","",VLOOKUP($D92,'[1]DEVOJCICE GT PRIPREMA'!$A$7:$P$134,15))</f>
      </c>
      <c r="C92" s="41">
        <f>IF($D92="","",VLOOKUP($D92,'[1]DEVOJCICE GT PRIPREMA'!$A$7:$P$134,16))</f>
      </c>
      <c r="D92" s="42"/>
      <c r="E92" s="41" t="s">
        <v>22</v>
      </c>
      <c r="F92" s="41">
        <f>IF($D92="","",VLOOKUP($D92,'[1]DEVOJCICE GT PRIPREMA'!$A$7:$P$134,3))</f>
      </c>
      <c r="G92" s="41"/>
      <c r="H92" s="41">
        <f>IF($D92="","",VLOOKUP($D92,'[1]DEVOJCICE GT PRIPREMA'!$A$7:$P$134,4))</f>
      </c>
      <c r="I92" s="55" t="s">
        <v>23</v>
      </c>
      <c r="J92" s="56"/>
      <c r="K92" s="57"/>
      <c r="L92" s="45" t="s">
        <v>129</v>
      </c>
      <c r="M92" s="46"/>
      <c r="N92" s="47"/>
      <c r="O92" s="62"/>
      <c r="P92" s="47"/>
      <c r="Q92" s="63"/>
      <c r="R92" s="49"/>
      <c r="U92" s="59" t="s">
        <v>20</v>
      </c>
      <c r="V92" s="60" t="str">
        <f t="shared" si="2"/>
        <v>BYE </v>
      </c>
    </row>
    <row r="93" spans="1:22" s="50" customFormat="1" ht="9" customHeight="1">
      <c r="A93" s="54" t="s">
        <v>130</v>
      </c>
      <c r="B93" s="41">
        <f>IF($D93="","",VLOOKUP($D93,'[1]DEVOJCICE GT PRIPREMA'!$A$7:$P$134,15))</f>
        <v>0</v>
      </c>
      <c r="C93" s="41">
        <f>IF($D93="","",VLOOKUP($D93,'[1]DEVOJCICE GT PRIPREMA'!$A$7:$P$134,16))</f>
        <v>0</v>
      </c>
      <c r="D93" s="42">
        <v>47</v>
      </c>
      <c r="E93" s="41" t="str">
        <f>UPPER(IF($D93="","",VLOOKUP($D93,'[1]DEVOJCICE GT PRIPREMA'!$A$7:$P$134,2)))</f>
        <v>STOJCEVIC</v>
      </c>
      <c r="F93" s="41" t="str">
        <f>IF($D93="","",VLOOKUP($D93,'[1]DEVOJCICE GT PRIPREMA'!$A$7:$P$134,3))</f>
        <v>MINA</v>
      </c>
      <c r="G93" s="41"/>
      <c r="H93" s="41" t="str">
        <f>IF($D93="","",VLOOKUP($D93,'[1]DEVOJCICE GT PRIPREMA'!$A$7:$P$134,4))</f>
        <v>CZ</v>
      </c>
      <c r="I93" s="44"/>
      <c r="J93" s="45" t="str">
        <f>UPPER(IF(OR(I94="a",I94="as"),E93,IF(OR(I94="b",I94="bs"),E94,)))</f>
        <v>STOJCEVIC</v>
      </c>
      <c r="K93" s="61"/>
      <c r="L93" s="56" t="s">
        <v>131</v>
      </c>
      <c r="M93" s="62"/>
      <c r="N93" s="47"/>
      <c r="O93" s="62"/>
      <c r="P93" s="47"/>
      <c r="Q93" s="63"/>
      <c r="R93" s="49"/>
      <c r="U93" s="59" t="s">
        <v>20</v>
      </c>
      <c r="V93" s="60" t="str">
        <f t="shared" si="2"/>
        <v>STOJCEVIC MINA</v>
      </c>
    </row>
    <row r="94" spans="1:22" s="50" customFormat="1" ht="9" customHeight="1">
      <c r="A94" s="54" t="s">
        <v>132</v>
      </c>
      <c r="B94" s="41">
        <f>IF($D94="","",VLOOKUP($D94,'[1]DEVOJCICE GT PRIPREMA'!$A$7:$P$134,15))</f>
      </c>
      <c r="C94" s="41">
        <f>IF($D94="","",VLOOKUP($D94,'[1]DEVOJCICE GT PRIPREMA'!$A$7:$P$134,16))</f>
      </c>
      <c r="D94" s="42"/>
      <c r="E94" s="41" t="s">
        <v>22</v>
      </c>
      <c r="F94" s="41">
        <f>IF($D94="","",VLOOKUP($D94,'[1]DEVOJCICE GT PRIPREMA'!$A$7:$P$134,3))</f>
      </c>
      <c r="G94" s="41"/>
      <c r="H94" s="41">
        <f>IF($D94="","",VLOOKUP($D94,'[1]DEVOJCICE GT PRIPREMA'!$A$7:$P$134,4))</f>
      </c>
      <c r="I94" s="55" t="s">
        <v>23</v>
      </c>
      <c r="J94" s="56"/>
      <c r="K94" s="63"/>
      <c r="L94" s="64" t="s">
        <v>27</v>
      </c>
      <c r="M94" s="65" t="s">
        <v>35</v>
      </c>
      <c r="N94" s="45" t="str">
        <f>UPPER(IF(OR(M94="a",M94="as"),L92,IF(OR(M94="b",M94="bs"),L96,)))</f>
        <v>KOTLICA</v>
      </c>
      <c r="O94" s="70"/>
      <c r="P94" s="47"/>
      <c r="Q94" s="63"/>
      <c r="R94" s="49"/>
      <c r="U94" s="59" t="s">
        <v>20</v>
      </c>
      <c r="V94" s="60" t="str">
        <f t="shared" si="2"/>
        <v>BYE </v>
      </c>
    </row>
    <row r="95" spans="1:22" s="50" customFormat="1" ht="9" customHeight="1">
      <c r="A95" s="54" t="s">
        <v>133</v>
      </c>
      <c r="B95" s="41">
        <f>IF($D95="","",VLOOKUP($D95,'[1]DEVOJCICE GT PRIPREMA'!$A$7:$P$134,15))</f>
        <v>0</v>
      </c>
      <c r="C95" s="41">
        <f>IF($D95="","",VLOOKUP($D95,'[1]DEVOJCICE GT PRIPREMA'!$A$7:$P$134,16))</f>
        <v>0</v>
      </c>
      <c r="D95" s="42">
        <v>66</v>
      </c>
      <c r="E95" s="41" t="str">
        <f>UPPER(IF($D95="","",VLOOKUP($D95,'[1]DEVOJCICE GT PRIPREMA'!$A$7:$P$134,2)))</f>
        <v>KOTLICA</v>
      </c>
      <c r="F95" s="41" t="str">
        <f>IF($D95="","",VLOOKUP($D95,'[1]DEVOJCICE GT PRIPREMA'!$A$7:$P$134,3))</f>
        <v>BOBA</v>
      </c>
      <c r="G95" s="41"/>
      <c r="H95" s="41" t="str">
        <f>IF($D95="","",VLOOKUP($D95,'[1]DEVOJCICE GT PRIPREMA'!$A$7:$P$134,4))</f>
        <v>TT</v>
      </c>
      <c r="I95" s="44"/>
      <c r="J95" s="45" t="str">
        <f>UPPER(IF(OR(I96="a",I96="as"),E95,IF(OR(I96="b",I96="bs"),E96,)))</f>
        <v>KOTLICA</v>
      </c>
      <c r="K95" s="46"/>
      <c r="L95" s="66"/>
      <c r="M95" s="67"/>
      <c r="N95" s="56" t="s">
        <v>220</v>
      </c>
      <c r="O95" s="47"/>
      <c r="P95" s="47"/>
      <c r="Q95" s="63"/>
      <c r="R95" s="49"/>
      <c r="U95" s="59" t="s">
        <v>20</v>
      </c>
      <c r="V95" s="60" t="str">
        <f t="shared" si="2"/>
        <v>KOTLICA BOBA</v>
      </c>
    </row>
    <row r="96" spans="1:22" s="50" customFormat="1" ht="9" customHeight="1">
      <c r="A96" s="54" t="s">
        <v>134</v>
      </c>
      <c r="B96" s="41">
        <f>IF($D96="","",VLOOKUP($D96,'[1]DEVOJCICE GT PRIPREMA'!$A$7:$P$134,15))</f>
      </c>
      <c r="C96" s="41">
        <f>IF($D96="","",VLOOKUP($D96,'[1]DEVOJCICE GT PRIPREMA'!$A$7:$P$134,16))</f>
      </c>
      <c r="D96" s="42"/>
      <c r="E96" s="41" t="s">
        <v>22</v>
      </c>
      <c r="F96" s="41">
        <f>IF($D96="","",VLOOKUP($D96,'[1]DEVOJCICE GT PRIPREMA'!$A$7:$P$134,3))</f>
      </c>
      <c r="G96" s="41"/>
      <c r="H96" s="41">
        <f>IF($D96="","",VLOOKUP($D96,'[1]DEVOJCICE GT PRIPREMA'!$A$7:$P$134,4))</f>
      </c>
      <c r="I96" s="55" t="s">
        <v>23</v>
      </c>
      <c r="J96" s="56"/>
      <c r="K96" s="57" t="s">
        <v>23</v>
      </c>
      <c r="L96" s="45" t="str">
        <f>UPPER(IF(OR(K96="a",K96="as"),J95,IF(OR(K96="b",K96="bs"),J97,)))</f>
        <v>KOTLICA</v>
      </c>
      <c r="M96" s="69"/>
      <c r="N96" s="47"/>
      <c r="O96" s="47"/>
      <c r="P96" s="47"/>
      <c r="Q96" s="63"/>
      <c r="R96" s="49"/>
      <c r="U96" s="59" t="s">
        <v>20</v>
      </c>
      <c r="V96" s="60" t="str">
        <f t="shared" si="2"/>
        <v>BYE </v>
      </c>
    </row>
    <row r="97" spans="1:22" s="50" customFormat="1" ht="9" customHeight="1">
      <c r="A97" s="54" t="s">
        <v>135</v>
      </c>
      <c r="B97" s="41">
        <f>IF($D97="","",VLOOKUP($D97,'[1]DEVOJCICE GT PRIPREMA'!$A$7:$P$134,15))</f>
      </c>
      <c r="C97" s="41">
        <f>IF($D97="","",VLOOKUP($D97,'[1]DEVOJCICE GT PRIPREMA'!$A$7:$P$134,16))</f>
      </c>
      <c r="D97" s="42"/>
      <c r="E97" s="41" t="s">
        <v>22</v>
      </c>
      <c r="F97" s="41">
        <f>IF($D97="","",VLOOKUP($D97,'[1]DEVOJCICE GT PRIPREMA'!$A$7:$P$134,3))</f>
      </c>
      <c r="G97" s="41"/>
      <c r="H97" s="41">
        <f>IF($D97="","",VLOOKUP($D97,'[1]DEVOJCICE GT PRIPREMA'!$A$7:$P$134,4))</f>
      </c>
      <c r="I97" s="44"/>
      <c r="J97" s="45" t="str">
        <f>UPPER(IF(OR(I98="a",I98="as"),E97,IF(OR(I98="b",I98="bs"),E98,)))</f>
        <v>SLAVUJEVIC</v>
      </c>
      <c r="K97" s="70"/>
      <c r="L97" s="56" t="s">
        <v>136</v>
      </c>
      <c r="M97" s="63"/>
      <c r="N97" s="47"/>
      <c r="O97" s="47"/>
      <c r="P97" s="47"/>
      <c r="Q97" s="63"/>
      <c r="R97" s="49"/>
      <c r="U97" s="59" t="s">
        <v>20</v>
      </c>
      <c r="V97" s="60" t="str">
        <f t="shared" si="2"/>
        <v>BYE </v>
      </c>
    </row>
    <row r="98" spans="1:22" s="50" customFormat="1" ht="9" customHeight="1">
      <c r="A98" s="40" t="s">
        <v>137</v>
      </c>
      <c r="B98" s="41">
        <f>IF($D98="","",VLOOKUP($D98,'[1]DEVOJCICE GT PRIPREMA'!$A$7:$P$134,15))</f>
        <v>0</v>
      </c>
      <c r="C98" s="41">
        <f>IF($D98="","",VLOOKUP($D98,'[1]DEVOJCICE GT PRIPREMA'!$A$7:$P$134,16))</f>
        <v>0</v>
      </c>
      <c r="D98" s="42">
        <v>10</v>
      </c>
      <c r="E98" s="43" t="str">
        <f>UPPER(IF($D98="","",VLOOKUP($D98,'[1]DEVOJCICE GT PRIPREMA'!$A$7:$P$134,2)))</f>
        <v>SLAVUJEVIC</v>
      </c>
      <c r="F98" s="43" t="str">
        <f>IF($D98="","",VLOOKUP($D98,'[1]DEVOJCICE GT PRIPREMA'!$A$7:$P$134,3))</f>
        <v>ANDJELA</v>
      </c>
      <c r="G98" s="43"/>
      <c r="H98" s="43" t="str">
        <f>IF($D98="","",VLOOKUP($D98,'[1]DEVOJCICE GT PRIPREMA'!$A$7:$P$134,4))</f>
        <v>PAR</v>
      </c>
      <c r="I98" s="55" t="s">
        <v>35</v>
      </c>
      <c r="J98" s="56"/>
      <c r="K98" s="47"/>
      <c r="L98" s="63"/>
      <c r="M98" s="71"/>
      <c r="N98" s="63"/>
      <c r="O98" s="63"/>
      <c r="P98" s="63"/>
      <c r="Q98" s="63"/>
      <c r="R98" s="49"/>
      <c r="U98" s="59" t="s">
        <v>20</v>
      </c>
      <c r="V98" s="60" t="str">
        <f t="shared" si="2"/>
        <v>SLAVUJEVIC ANDJELA</v>
      </c>
    </row>
    <row r="99" spans="1:22" s="50" customFormat="1" ht="9" customHeight="1">
      <c r="A99" s="40" t="s">
        <v>138</v>
      </c>
      <c r="B99" s="41">
        <f>IF($D99="","",VLOOKUP($D99,'[1]DEVOJCICE GT PRIPREMA'!$A$7:$P$134,15))</f>
        <v>0</v>
      </c>
      <c r="C99" s="41">
        <f>IF($D99="","",VLOOKUP($D99,'[1]DEVOJCICE GT PRIPREMA'!$A$7:$P$134,16))</f>
        <v>0</v>
      </c>
      <c r="D99" s="42">
        <v>11</v>
      </c>
      <c r="E99" s="43" t="str">
        <f>UPPER(IF($D99="","",VLOOKUP($D99,'[1]DEVOJCICE GT PRIPREMA'!$A$7:$P$134,2)))</f>
        <v>SAMOCETA</v>
      </c>
      <c r="F99" s="43" t="str">
        <f>IF($D99="","",VLOOKUP($D99,'[1]DEVOJCICE GT PRIPREMA'!$A$7:$P$134,3))</f>
        <v>JOVANA</v>
      </c>
      <c r="G99" s="43"/>
      <c r="H99" s="43" t="str">
        <f>IF($D99="","",VLOOKUP($D99,'[1]DEVOJCICE GT PRIPREMA'!$A$7:$P$134,4))</f>
        <v>OAZA</v>
      </c>
      <c r="I99" s="44"/>
      <c r="J99" s="45" t="str">
        <f>UPPER(IF(OR(I100="a",I100="as"),E99,IF(OR(I100="b",I100="bs"),E100,)))</f>
        <v>SAMOCETA</v>
      </c>
      <c r="K99" s="46"/>
      <c r="L99" s="47"/>
      <c r="M99" s="47"/>
      <c r="N99" s="47"/>
      <c r="O99" s="47"/>
      <c r="P99" s="47"/>
      <c r="Q99" s="63"/>
      <c r="R99" s="49"/>
      <c r="U99" s="59" t="s">
        <v>20</v>
      </c>
      <c r="V99" s="60" t="str">
        <f t="shared" si="2"/>
        <v>SAMOCETA JOVANA</v>
      </c>
    </row>
    <row r="100" spans="1:22" s="50" customFormat="1" ht="9" customHeight="1">
      <c r="A100" s="54" t="s">
        <v>139</v>
      </c>
      <c r="B100" s="41">
        <f>IF($D100="","",VLOOKUP($D100,'[1]DEVOJCICE GT PRIPREMA'!$A$7:$P$134,15))</f>
      </c>
      <c r="C100" s="41">
        <f>IF($D100="","",VLOOKUP($D100,'[1]DEVOJCICE GT PRIPREMA'!$A$7:$P$134,16))</f>
      </c>
      <c r="D100" s="42"/>
      <c r="E100" s="41" t="s">
        <v>22</v>
      </c>
      <c r="F100" s="41">
        <f>IF($D100="","",VLOOKUP($D100,'[1]DEVOJCICE GT PRIPREMA'!$A$7:$P$134,3))</f>
      </c>
      <c r="G100" s="41"/>
      <c r="H100" s="41">
        <f>IF($D100="","",VLOOKUP($D100,'[1]DEVOJCICE GT PRIPREMA'!$A$7:$P$134,4))</f>
      </c>
      <c r="I100" s="55" t="s">
        <v>23</v>
      </c>
      <c r="J100" s="56"/>
      <c r="K100" s="57" t="s">
        <v>23</v>
      </c>
      <c r="L100" s="45" t="str">
        <f>UPPER(IF(OR(K100="a",K100="as"),J99,IF(OR(K100="b",K100="bs"),J101,)))</f>
        <v>SAMOCETA</v>
      </c>
      <c r="M100" s="46"/>
      <c r="N100" s="47"/>
      <c r="O100" s="47"/>
      <c r="P100" s="47"/>
      <c r="Q100" s="63"/>
      <c r="R100" s="49"/>
      <c r="U100" s="59" t="s">
        <v>20</v>
      </c>
      <c r="V100" s="60" t="str">
        <f t="shared" si="2"/>
        <v>BYE </v>
      </c>
    </row>
    <row r="101" spans="1:22" s="50" customFormat="1" ht="9" customHeight="1">
      <c r="A101" s="54" t="s">
        <v>140</v>
      </c>
      <c r="B101" s="41">
        <f>IF($D101="","",VLOOKUP($D101,'[1]DEVOJCICE GT PRIPREMA'!$A$7:$P$134,15))</f>
        <v>0</v>
      </c>
      <c r="C101" s="41">
        <f>IF($D101="","",VLOOKUP($D101,'[1]DEVOJCICE GT PRIPREMA'!$A$7:$P$134,16))</f>
        <v>0</v>
      </c>
      <c r="D101" s="42">
        <v>63</v>
      </c>
      <c r="E101" s="41" t="str">
        <f>UPPER(IF($D101="","",VLOOKUP($D101,'[1]DEVOJCICE GT PRIPREMA'!$A$7:$P$134,2)))</f>
        <v>BANJAC</v>
      </c>
      <c r="F101" s="41" t="str">
        <f>IF($D101="","",VLOOKUP($D101,'[1]DEVOJCICE GT PRIPREMA'!$A$7:$P$134,3))</f>
        <v>NIKOLETA</v>
      </c>
      <c r="G101" s="41"/>
      <c r="H101" s="41" t="str">
        <f>IF($D101="","",VLOOKUP($D101,'[1]DEVOJCICE GT PRIPREMA'!$A$7:$P$134,4))</f>
        <v>WHITE</v>
      </c>
      <c r="I101" s="44"/>
      <c r="J101" s="45" t="str">
        <f>UPPER(IF(OR(I102="a",I102="as"),E101,IF(OR(I102="b",I102="bs"),E102,)))</f>
        <v>BANJAC</v>
      </c>
      <c r="K101" s="61"/>
      <c r="L101" s="56" t="s">
        <v>62</v>
      </c>
      <c r="M101" s="62"/>
      <c r="N101" s="47"/>
      <c r="O101" s="47"/>
      <c r="P101" s="47"/>
      <c r="Q101" s="63"/>
      <c r="R101" s="49"/>
      <c r="U101" s="59" t="s">
        <v>20</v>
      </c>
      <c r="V101" s="60" t="str">
        <f t="shared" si="2"/>
        <v>BANJAC NIKOLETA</v>
      </c>
    </row>
    <row r="102" spans="1:22" s="50" customFormat="1" ht="9" customHeight="1">
      <c r="A102" s="54" t="s">
        <v>141</v>
      </c>
      <c r="B102" s="41">
        <f>IF($D102="","",VLOOKUP($D102,'[1]DEVOJCICE GT PRIPREMA'!$A$7:$P$134,15))</f>
      </c>
      <c r="C102" s="41">
        <f>IF($D102="","",VLOOKUP($D102,'[1]DEVOJCICE GT PRIPREMA'!$A$7:$P$134,16))</f>
      </c>
      <c r="D102" s="42"/>
      <c r="E102" s="41" t="s">
        <v>22</v>
      </c>
      <c r="F102" s="41">
        <f>IF($D102="","",VLOOKUP($D102,'[1]DEVOJCICE GT PRIPREMA'!$A$7:$P$134,3))</f>
      </c>
      <c r="G102" s="41"/>
      <c r="H102" s="41">
        <f>IF($D102="","",VLOOKUP($D102,'[1]DEVOJCICE GT PRIPREMA'!$A$7:$P$134,4))</f>
      </c>
      <c r="I102" s="55" t="s">
        <v>23</v>
      </c>
      <c r="J102" s="56"/>
      <c r="K102" s="63"/>
      <c r="L102" s="64" t="s">
        <v>27</v>
      </c>
      <c r="M102" s="65" t="s">
        <v>23</v>
      </c>
      <c r="N102" s="45" t="str">
        <f>UPPER(IF(OR(M102="a",M102="as"),L100,IF(OR(M102="b",M102="bs"),L104,)))</f>
        <v>SAMOCETA</v>
      </c>
      <c r="O102" s="46"/>
      <c r="P102" s="47"/>
      <c r="Q102" s="47"/>
      <c r="R102" s="49"/>
      <c r="U102" s="59" t="s">
        <v>20</v>
      </c>
      <c r="V102" s="60" t="str">
        <f t="shared" si="2"/>
        <v>BYE </v>
      </c>
    </row>
    <row r="103" spans="1:22" s="50" customFormat="1" ht="9" customHeight="1">
      <c r="A103" s="54" t="s">
        <v>142</v>
      </c>
      <c r="B103" s="41">
        <f>IF($D103="","",VLOOKUP($D103,'[1]DEVOJCICE GT PRIPREMA'!$A$7:$P$134,15))</f>
        <v>0</v>
      </c>
      <c r="C103" s="41">
        <f>IF($D103="","",VLOOKUP($D103,'[1]DEVOJCICE GT PRIPREMA'!$A$7:$P$134,16))</f>
        <v>0</v>
      </c>
      <c r="D103" s="42">
        <v>38</v>
      </c>
      <c r="E103" s="41" t="str">
        <f>UPPER(IF($D103="","",VLOOKUP($D103,'[1]DEVOJCICE GT PRIPREMA'!$A$7:$P$134,2)))</f>
        <v>RISTESKI</v>
      </c>
      <c r="F103" s="41" t="str">
        <f>IF($D103="","",VLOOKUP($D103,'[1]DEVOJCICE GT PRIPREMA'!$A$7:$P$134,3))</f>
        <v>IVANA</v>
      </c>
      <c r="G103" s="41"/>
      <c r="H103" s="41" t="str">
        <f>IF($D103="","",VLOOKUP($D103,'[1]DEVOJCICE GT PRIPREMA'!$A$7:$P$134,4))</f>
        <v>GEM</v>
      </c>
      <c r="I103" s="44"/>
      <c r="J103" s="45" t="s">
        <v>143</v>
      </c>
      <c r="K103" s="46"/>
      <c r="L103" s="66"/>
      <c r="M103" s="67"/>
      <c r="N103" s="56" t="s">
        <v>62</v>
      </c>
      <c r="O103" s="68"/>
      <c r="P103" s="47"/>
      <c r="Q103" s="47"/>
      <c r="R103" s="49"/>
      <c r="U103" s="59" t="s">
        <v>20</v>
      </c>
      <c r="V103" s="60" t="str">
        <f t="shared" si="2"/>
        <v>RISTESKI IVANA</v>
      </c>
    </row>
    <row r="104" spans="1:22" s="50" customFormat="1" ht="9" customHeight="1">
      <c r="A104" s="54" t="s">
        <v>144</v>
      </c>
      <c r="B104" s="41">
        <f>IF($D104="","",VLOOKUP($D104,'[1]DEVOJCICE GT PRIPREMA'!$A$7:$P$134,15))</f>
        <v>0</v>
      </c>
      <c r="C104" s="41">
        <f>IF($D104="","",VLOOKUP($D104,'[1]DEVOJCICE GT PRIPREMA'!$A$7:$P$134,16))</f>
        <v>0</v>
      </c>
      <c r="D104" s="42">
        <v>69</v>
      </c>
      <c r="E104" s="41" t="str">
        <f>UPPER(IF($D104="","",VLOOKUP($D104,'[1]DEVOJCICE GT PRIPREMA'!$A$7:$P$134,2)))</f>
        <v>SAVIC</v>
      </c>
      <c r="F104" s="41" t="str">
        <f>IF($D104="","",VLOOKUP($D104,'[1]DEVOJCICE GT PRIPREMA'!$A$7:$P$134,3))</f>
        <v>MILICA</v>
      </c>
      <c r="G104" s="41"/>
      <c r="H104" s="41" t="str">
        <f>IF($D104="","",VLOOKUP($D104,'[1]DEVOJCICE GT PRIPREMA'!$A$7:$P$134,4))</f>
        <v>GAZ</v>
      </c>
      <c r="I104" s="55"/>
      <c r="J104" s="56" t="s">
        <v>62</v>
      </c>
      <c r="K104" s="57" t="s">
        <v>23</v>
      </c>
      <c r="L104" s="45" t="str">
        <f>UPPER(IF(OR(K104="a",K104="as"),J103,IF(OR(K104="b",K104="bs"),J105,)))</f>
        <v>RISTESKI</v>
      </c>
      <c r="M104" s="69"/>
      <c r="N104" s="47"/>
      <c r="O104" s="62"/>
      <c r="P104" s="47"/>
      <c r="Q104" s="47"/>
      <c r="R104" s="49"/>
      <c r="U104" s="59" t="s">
        <v>20</v>
      </c>
      <c r="V104" s="60" t="str">
        <f t="shared" si="2"/>
        <v>SAVIC MILICA</v>
      </c>
    </row>
    <row r="105" spans="1:22" s="50" customFormat="1" ht="9" customHeight="1">
      <c r="A105" s="54" t="s">
        <v>145</v>
      </c>
      <c r="B105" s="41">
        <f>IF($D105="","",VLOOKUP($D105,'[1]DEVOJCICE GT PRIPREMA'!$A$7:$P$134,15))</f>
        <v>0</v>
      </c>
      <c r="C105" s="41">
        <f>IF($D105="","",VLOOKUP($D105,'[1]DEVOJCICE GT PRIPREMA'!$A$7:$P$134,16))</f>
        <v>0</v>
      </c>
      <c r="D105" s="42">
        <v>48</v>
      </c>
      <c r="E105" s="41" t="str">
        <f>UPPER(IF($D105="","",VLOOKUP($D105,'[1]DEVOJCICE GT PRIPREMA'!$A$7:$P$134,2)))</f>
        <v>PESIC</v>
      </c>
      <c r="F105" s="41" t="str">
        <f>IF($D105="","",VLOOKUP($D105,'[1]DEVOJCICE GT PRIPREMA'!$A$7:$P$134,3))</f>
        <v>TAMARA</v>
      </c>
      <c r="G105" s="41"/>
      <c r="H105" s="41" t="str">
        <f>IF($D105="","",VLOOKUP($D105,'[1]DEVOJCICE GT PRIPREMA'!$A$7:$P$134,4))</f>
        <v>CLA</v>
      </c>
      <c r="I105" s="44"/>
      <c r="J105" s="45" t="str">
        <f>UPPER(IF(OR(I106="a",I106="as"),E105,IF(OR(I106="b",I106="bs"),E106,)))</f>
        <v>PESIC</v>
      </c>
      <c r="K105" s="70"/>
      <c r="L105" s="56" t="s">
        <v>30</v>
      </c>
      <c r="M105" s="63"/>
      <c r="N105" s="47"/>
      <c r="O105" s="62"/>
      <c r="P105" s="47"/>
      <c r="Q105" s="47"/>
      <c r="R105" s="49"/>
      <c r="U105" s="59" t="s">
        <v>20</v>
      </c>
      <c r="V105" s="60" t="str">
        <f t="shared" si="2"/>
        <v>PESIC TAMARA</v>
      </c>
    </row>
    <row r="106" spans="1:22" s="50" customFormat="1" ht="9" customHeight="1">
      <c r="A106" s="54" t="s">
        <v>146</v>
      </c>
      <c r="B106" s="41">
        <f>IF($D106="","",VLOOKUP($D106,'[1]DEVOJCICE GT PRIPREMA'!$A$7:$P$134,15))</f>
      </c>
      <c r="C106" s="41">
        <f>IF($D106="","",VLOOKUP($D106,'[1]DEVOJCICE GT PRIPREMA'!$A$7:$P$134,16))</f>
      </c>
      <c r="D106" s="42"/>
      <c r="E106" s="41" t="s">
        <v>22</v>
      </c>
      <c r="F106" s="41">
        <f>IF($D106="","",VLOOKUP($D106,'[1]DEVOJCICE GT PRIPREMA'!$A$7:$P$134,3))</f>
      </c>
      <c r="G106" s="41"/>
      <c r="H106" s="41">
        <f>IF($D106="","",VLOOKUP($D106,'[1]DEVOJCICE GT PRIPREMA'!$A$7:$P$134,4))</f>
      </c>
      <c r="I106" s="55" t="s">
        <v>23</v>
      </c>
      <c r="J106" s="56"/>
      <c r="K106" s="47"/>
      <c r="L106" s="63"/>
      <c r="M106" s="71"/>
      <c r="N106" s="64" t="s">
        <v>27</v>
      </c>
      <c r="O106" s="65" t="s">
        <v>35</v>
      </c>
      <c r="P106" s="45" t="str">
        <f>UPPER(IF(OR(O106="a",O106="as"),N102,IF(OR(O106="b",O106="bs"),N110,)))</f>
        <v>KOSTIC</v>
      </c>
      <c r="Q106" s="46"/>
      <c r="R106" s="49"/>
      <c r="U106" s="59" t="s">
        <v>20</v>
      </c>
      <c r="V106" s="60" t="str">
        <f t="shared" si="2"/>
        <v>BYE </v>
      </c>
    </row>
    <row r="107" spans="1:22" s="50" customFormat="1" ht="9" customHeight="1">
      <c r="A107" s="54" t="s">
        <v>147</v>
      </c>
      <c r="B107" s="41">
        <f>IF($D107="","",VLOOKUP($D107,'[1]DEVOJCICE GT PRIPREMA'!$A$7:$P$134,15))</f>
        <v>0</v>
      </c>
      <c r="C107" s="41">
        <f>IF($D107="","",VLOOKUP($D107,'[1]DEVOJCICE GT PRIPREMA'!$A$7:$P$134,16))</f>
        <v>0</v>
      </c>
      <c r="D107" s="42">
        <v>56</v>
      </c>
      <c r="E107" s="41" t="str">
        <f>UPPER(IF($D107="","",VLOOKUP($D107,'[1]DEVOJCICE GT PRIPREMA'!$A$7:$P$134,2)))</f>
        <v>PETROVIC</v>
      </c>
      <c r="F107" s="41" t="str">
        <f>IF($D107="","",VLOOKUP($D107,'[1]DEVOJCICE GT PRIPREMA'!$A$7:$P$134,3))</f>
        <v>MILICA</v>
      </c>
      <c r="G107" s="41"/>
      <c r="H107" s="41" t="str">
        <f>IF($D107="","",VLOOKUP($D107,'[1]DEVOJCICE GT PRIPREMA'!$A$7:$P$134,4))</f>
        <v>KOL</v>
      </c>
      <c r="I107" s="44"/>
      <c r="J107" s="45" t="str">
        <f>UPPER(IF(OR(I108="a",I108="as"),E107,IF(OR(I108="b",I108="bs"),E108,)))</f>
        <v>PETROVIC</v>
      </c>
      <c r="K107" s="46"/>
      <c r="L107" s="47"/>
      <c r="M107" s="47"/>
      <c r="N107" s="47"/>
      <c r="O107" s="62"/>
      <c r="P107" s="56" t="s">
        <v>224</v>
      </c>
      <c r="Q107" s="63"/>
      <c r="R107" s="49"/>
      <c r="U107" s="59" t="s">
        <v>20</v>
      </c>
      <c r="V107" s="60" t="str">
        <f t="shared" si="2"/>
        <v>PETROVIC MILICA</v>
      </c>
    </row>
    <row r="108" spans="1:22" s="50" customFormat="1" ht="9" customHeight="1">
      <c r="A108" s="54" t="s">
        <v>148</v>
      </c>
      <c r="B108" s="41">
        <f>IF($D108="","",VLOOKUP($D108,'[1]DEVOJCICE GT PRIPREMA'!$A$7:$P$134,15))</f>
      </c>
      <c r="C108" s="41">
        <f>IF($D108="","",VLOOKUP($D108,'[1]DEVOJCICE GT PRIPREMA'!$A$7:$P$134,16))</f>
      </c>
      <c r="D108" s="42"/>
      <c r="E108" s="41" t="s">
        <v>22</v>
      </c>
      <c r="F108" s="41">
        <f>IF($D108="","",VLOOKUP($D108,'[1]DEVOJCICE GT PRIPREMA'!$A$7:$P$134,3))</f>
      </c>
      <c r="G108" s="41"/>
      <c r="H108" s="41">
        <f>IF($D108="","",VLOOKUP($D108,'[1]DEVOJCICE GT PRIPREMA'!$A$7:$P$134,4))</f>
      </c>
      <c r="I108" s="55" t="s">
        <v>23</v>
      </c>
      <c r="J108" s="56"/>
      <c r="K108" s="57" t="s">
        <v>23</v>
      </c>
      <c r="L108" s="45" t="str">
        <f>UPPER(IF(OR(K108="a",K108="as"),J107,IF(OR(K108="b",K108="bs"),J109,)))</f>
        <v>PETROVIC</v>
      </c>
      <c r="M108" s="46"/>
      <c r="N108" s="47"/>
      <c r="O108" s="62"/>
      <c r="P108" s="47"/>
      <c r="Q108" s="63"/>
      <c r="R108" s="49"/>
      <c r="U108" s="59" t="s">
        <v>20</v>
      </c>
      <c r="V108" s="60" t="str">
        <f t="shared" si="2"/>
        <v>BYE </v>
      </c>
    </row>
    <row r="109" spans="1:22" s="50" customFormat="1" ht="9" customHeight="1">
      <c r="A109" s="54" t="s">
        <v>149</v>
      </c>
      <c r="B109" s="41">
        <f>IF($D109="","",VLOOKUP($D109,'[1]DEVOJCICE GT PRIPREMA'!$A$7:$P$134,15))</f>
        <v>0</v>
      </c>
      <c r="C109" s="41">
        <f>IF($D109="","",VLOOKUP($D109,'[1]DEVOJCICE GT PRIPREMA'!$A$7:$P$134,16))</f>
        <v>0</v>
      </c>
      <c r="D109" s="42">
        <v>58</v>
      </c>
      <c r="E109" s="41" t="str">
        <f>UPPER(IF($D109="","",VLOOKUP($D109,'[1]DEVOJCICE GT PRIPREMA'!$A$7:$P$134,2)))</f>
        <v>SVIJIC</v>
      </c>
      <c r="F109" s="41" t="str">
        <f>IF($D109="","",VLOOKUP($D109,'[1]DEVOJCICE GT PRIPREMA'!$A$7:$P$134,3))</f>
        <v>LIDIJA</v>
      </c>
      <c r="G109" s="41"/>
      <c r="H109" s="41" t="str">
        <f>IF($D109="","",VLOOKUP($D109,'[1]DEVOJCICE GT PRIPREMA'!$A$7:$P$134,4))</f>
        <v>SAN M</v>
      </c>
      <c r="I109" s="44"/>
      <c r="J109" s="45" t="str">
        <f>UPPER(IF(OR(I110="a",I110="as"),E109,IF(OR(I110="b",I110="bs"),E110,)))</f>
        <v>SVIJIC</v>
      </c>
      <c r="K109" s="61"/>
      <c r="L109" s="56" t="s">
        <v>150</v>
      </c>
      <c r="M109" s="62"/>
      <c r="N109" s="47"/>
      <c r="O109" s="62"/>
      <c r="P109" s="47"/>
      <c r="Q109" s="63"/>
      <c r="R109" s="49"/>
      <c r="U109" s="59" t="s">
        <v>20</v>
      </c>
      <c r="V109" s="60" t="str">
        <f t="shared" si="2"/>
        <v>SVIJIC LIDIJA</v>
      </c>
    </row>
    <row r="110" spans="1:22" s="50" customFormat="1" ht="9" customHeight="1">
      <c r="A110" s="54" t="s">
        <v>151</v>
      </c>
      <c r="B110" s="41">
        <f>IF($D110="","",VLOOKUP($D110,'[1]DEVOJCICE GT PRIPREMA'!$A$7:$P$134,15))</f>
      </c>
      <c r="C110" s="41">
        <f>IF($D110="","",VLOOKUP($D110,'[1]DEVOJCICE GT PRIPREMA'!$A$7:$P$134,16))</f>
      </c>
      <c r="D110" s="42"/>
      <c r="E110" s="41" t="s">
        <v>22</v>
      </c>
      <c r="F110" s="41">
        <f>IF($D110="","",VLOOKUP($D110,'[1]DEVOJCICE GT PRIPREMA'!$A$7:$P$134,3))</f>
      </c>
      <c r="G110" s="41"/>
      <c r="H110" s="41">
        <f>IF($D110="","",VLOOKUP($D110,'[1]DEVOJCICE GT PRIPREMA'!$A$7:$P$134,4))</f>
      </c>
      <c r="I110" s="55" t="s">
        <v>23</v>
      </c>
      <c r="J110" s="56"/>
      <c r="K110" s="63"/>
      <c r="L110" s="64" t="s">
        <v>27</v>
      </c>
      <c r="M110" s="65" t="s">
        <v>35</v>
      </c>
      <c r="N110" s="45" t="str">
        <f>UPPER(IF(OR(M110="a",M110="as"),L108,IF(OR(M110="b",M110="bs"),L112,)))</f>
        <v>KOSTIC</v>
      </c>
      <c r="O110" s="70"/>
      <c r="P110" s="47"/>
      <c r="Q110" s="63"/>
      <c r="R110" s="49"/>
      <c r="U110" s="59" t="s">
        <v>20</v>
      </c>
      <c r="V110" s="60" t="str">
        <f t="shared" si="2"/>
        <v>BYE </v>
      </c>
    </row>
    <row r="111" spans="1:22" s="50" customFormat="1" ht="9" customHeight="1">
      <c r="A111" s="54" t="s">
        <v>152</v>
      </c>
      <c r="B111" s="41">
        <f>IF($D111="","",VLOOKUP($D111,'[1]DEVOJCICE GT PRIPREMA'!$A$7:$P$134,15))</f>
        <v>0</v>
      </c>
      <c r="C111" s="41">
        <f>IF($D111="","",VLOOKUP($D111,'[1]DEVOJCICE GT PRIPREMA'!$A$7:$P$134,16))</f>
        <v>0</v>
      </c>
      <c r="D111" s="42">
        <v>32</v>
      </c>
      <c r="E111" s="41" t="str">
        <f>UPPER(IF($D111="","",VLOOKUP($D111,'[1]DEVOJCICE GT PRIPREMA'!$A$7:$P$134,2)))</f>
        <v>MARKOVIC</v>
      </c>
      <c r="F111" s="41" t="str">
        <f>IF($D111="","",VLOOKUP($D111,'[1]DEVOJCICE GT PRIPREMA'!$A$7:$P$134,3))</f>
        <v>DIJANA</v>
      </c>
      <c r="G111" s="41"/>
      <c r="H111" s="41" t="str">
        <f>IF($D111="","",VLOOKUP($D111,'[1]DEVOJCICE GT PRIPREMA'!$A$7:$P$134,4))</f>
        <v>PAR</v>
      </c>
      <c r="I111" s="44"/>
      <c r="J111" s="45" t="str">
        <f>UPPER(IF(OR(I112="a",I112="as"),E111,IF(OR(I112="b",I112="bs"),E112,)))</f>
        <v>MARKOVIC</v>
      </c>
      <c r="K111" s="46"/>
      <c r="L111" s="66"/>
      <c r="M111" s="67"/>
      <c r="N111" s="56" t="s">
        <v>167</v>
      </c>
      <c r="O111" s="47"/>
      <c r="P111" s="47"/>
      <c r="Q111" s="47"/>
      <c r="R111" s="49"/>
      <c r="U111" s="59" t="s">
        <v>20</v>
      </c>
      <c r="V111" s="60" t="str">
        <f t="shared" si="2"/>
        <v>MARKOVIC DIJANA</v>
      </c>
    </row>
    <row r="112" spans="1:22" s="50" customFormat="1" ht="9" customHeight="1">
      <c r="A112" s="54" t="s">
        <v>153</v>
      </c>
      <c r="B112" s="41">
        <f>IF($D112="","",VLOOKUP($D112,'[1]DEVOJCICE GT PRIPREMA'!$A$7:$P$134,15))</f>
      </c>
      <c r="C112" s="41">
        <f>IF($D112="","",VLOOKUP($D112,'[1]DEVOJCICE GT PRIPREMA'!$A$7:$P$134,16))</f>
      </c>
      <c r="D112" s="42"/>
      <c r="E112" s="41" t="s">
        <v>22</v>
      </c>
      <c r="F112" s="41">
        <f>IF($D112="","",VLOOKUP($D112,'[1]DEVOJCICE GT PRIPREMA'!$A$7:$P$134,3))</f>
      </c>
      <c r="G112" s="41"/>
      <c r="H112" s="41">
        <f>IF($D112="","",VLOOKUP($D112,'[1]DEVOJCICE GT PRIPREMA'!$A$7:$P$134,4))</f>
      </c>
      <c r="I112" s="55" t="s">
        <v>23</v>
      </c>
      <c r="J112" s="56"/>
      <c r="K112" s="57" t="s">
        <v>35</v>
      </c>
      <c r="L112" s="45" t="str">
        <f>UPPER(IF(OR(K112="a",K112="as"),J111,IF(OR(K112="b",K112="bs"),J113,)))</f>
        <v>KOSTIC</v>
      </c>
      <c r="M112" s="69"/>
      <c r="N112" s="47"/>
      <c r="O112" s="47"/>
      <c r="P112" s="47"/>
      <c r="Q112" s="47"/>
      <c r="R112" s="49"/>
      <c r="U112" s="59" t="s">
        <v>20</v>
      </c>
      <c r="V112" s="60" t="str">
        <f t="shared" si="2"/>
        <v>BYE </v>
      </c>
    </row>
    <row r="113" spans="1:22" s="50" customFormat="1" ht="9" customHeight="1">
      <c r="A113" s="54" t="s">
        <v>154</v>
      </c>
      <c r="B113" s="41">
        <f>IF($D113="","",VLOOKUP($D113,'[1]DEVOJCICE GT PRIPREMA'!$A$7:$P$134,15))</f>
      </c>
      <c r="C113" s="41">
        <f>IF($D113="","",VLOOKUP($D113,'[1]DEVOJCICE GT PRIPREMA'!$A$7:$P$134,16))</f>
      </c>
      <c r="D113" s="42"/>
      <c r="E113" s="41" t="s">
        <v>22</v>
      </c>
      <c r="F113" s="41">
        <f>IF($D113="","",VLOOKUP($D113,'[1]DEVOJCICE GT PRIPREMA'!$A$7:$P$134,3))</f>
      </c>
      <c r="G113" s="41"/>
      <c r="H113" s="41">
        <f>IF($D113="","",VLOOKUP($D113,'[1]DEVOJCICE GT PRIPREMA'!$A$7:$P$134,4))</f>
      </c>
      <c r="I113" s="44"/>
      <c r="J113" s="45" t="str">
        <f>UPPER(IF(OR(I114="a",I114="as"),E113,IF(OR(I114="b",I114="bs"),E114,)))</f>
        <v>KOSTIC</v>
      </c>
      <c r="K113" s="70"/>
      <c r="L113" s="56" t="s">
        <v>37</v>
      </c>
      <c r="M113" s="63"/>
      <c r="N113" s="47"/>
      <c r="O113" s="47"/>
      <c r="P113" s="47"/>
      <c r="Q113" s="47"/>
      <c r="R113" s="49"/>
      <c r="U113" s="59" t="s">
        <v>20</v>
      </c>
      <c r="V113" s="60" t="str">
        <f t="shared" si="2"/>
        <v>BYE </v>
      </c>
    </row>
    <row r="114" spans="1:22" s="50" customFormat="1" ht="9" customHeight="1">
      <c r="A114" s="40" t="s">
        <v>155</v>
      </c>
      <c r="B114" s="41">
        <f>IF($D114="","",VLOOKUP($D114,'[1]DEVOJCICE GT PRIPREMA'!$A$7:$P$134,15))</f>
        <v>0</v>
      </c>
      <c r="C114" s="41">
        <f>IF($D114="","",VLOOKUP($D114,'[1]DEVOJCICE GT PRIPREMA'!$A$7:$P$134,16))</f>
        <v>0</v>
      </c>
      <c r="D114" s="42">
        <v>4</v>
      </c>
      <c r="E114" s="43" t="str">
        <f>UPPER(IF($D114="","",VLOOKUP($D114,'[1]DEVOJCICE GT PRIPREMA'!$A$7:$P$134,2)))</f>
        <v>KOSTIC</v>
      </c>
      <c r="F114" s="43" t="str">
        <f>IF($D114="","",VLOOKUP($D114,'[1]DEVOJCICE GT PRIPREMA'!$A$7:$P$134,3))</f>
        <v>SARA</v>
      </c>
      <c r="G114" s="43"/>
      <c r="H114" s="43" t="str">
        <f>IF($D114="","",VLOOKUP($D114,'[1]DEVOJCICE GT PRIPREMA'!$A$7:$P$134,4))</f>
        <v>PAR</v>
      </c>
      <c r="I114" s="55" t="s">
        <v>35</v>
      </c>
      <c r="J114" s="56"/>
      <c r="K114" s="47"/>
      <c r="L114" s="63"/>
      <c r="M114" s="71"/>
      <c r="N114" s="63"/>
      <c r="O114" s="63"/>
      <c r="P114" s="47"/>
      <c r="Q114" s="47"/>
      <c r="R114" s="49"/>
      <c r="U114" s="59" t="s">
        <v>20</v>
      </c>
      <c r="V114" s="60" t="str">
        <f t="shared" si="2"/>
        <v>KOSTIC SARA</v>
      </c>
    </row>
    <row r="115" spans="1:22" s="50" customFormat="1" ht="9" customHeight="1">
      <c r="A115" s="40" t="s">
        <v>156</v>
      </c>
      <c r="B115" s="41">
        <f>IF($D115="","",VLOOKUP($D115,'[1]DEVOJCICE GT PRIPREMA'!$A$7:$P$134,15))</f>
        <v>0</v>
      </c>
      <c r="C115" s="41">
        <f>IF($D115="","",VLOOKUP($D115,'[1]DEVOJCICE GT PRIPREMA'!$A$7:$P$134,16))</f>
        <v>0</v>
      </c>
      <c r="D115" s="42">
        <v>8</v>
      </c>
      <c r="E115" s="43" t="str">
        <f>UPPER(IF($D115="","",VLOOKUP($D115,'[1]DEVOJCICE GT PRIPREMA'!$A$7:$P$134,2)))</f>
        <v>DJINOVIC</v>
      </c>
      <c r="F115" s="43" t="str">
        <f>IF($D115="","",VLOOKUP($D115,'[1]DEVOJCICE GT PRIPREMA'!$A$7:$P$134,3))</f>
        <v>SARA</v>
      </c>
      <c r="G115" s="43"/>
      <c r="H115" s="43" t="str">
        <f>IF($D115="","",VLOOKUP($D115,'[1]DEVOJCICE GT PRIPREMA'!$A$7:$P$134,4))</f>
        <v>PAR</v>
      </c>
      <c r="I115" s="44"/>
      <c r="J115" s="45" t="str">
        <f>UPPER(IF(OR(I116="a",I116="as"),E115,IF(OR(I116="b",I116="bs"),E116,)))</f>
        <v>DJINOVIC</v>
      </c>
      <c r="K115" s="46"/>
      <c r="L115" s="47"/>
      <c r="M115" s="47"/>
      <c r="N115" s="47"/>
      <c r="O115" s="47"/>
      <c r="P115" s="47"/>
      <c r="Q115" s="47"/>
      <c r="R115" s="49"/>
      <c r="U115" s="59" t="s">
        <v>20</v>
      </c>
      <c r="V115" s="60" t="str">
        <f aca="true" t="shared" si="3" ref="V115:V146">CONCATENATE(E115,U115,F115)</f>
        <v>DJINOVIC SARA</v>
      </c>
    </row>
    <row r="116" spans="1:22" s="50" customFormat="1" ht="9" customHeight="1">
      <c r="A116" s="54" t="s">
        <v>157</v>
      </c>
      <c r="B116" s="41">
        <f>IF($D116="","",VLOOKUP($D116,'[1]DEVOJCICE GT PRIPREMA'!$A$7:$P$134,15))</f>
      </c>
      <c r="C116" s="41">
        <f>IF($D116="","",VLOOKUP($D116,'[1]DEVOJCICE GT PRIPREMA'!$A$7:$P$134,16))</f>
      </c>
      <c r="D116" s="42"/>
      <c r="E116" s="41" t="s">
        <v>22</v>
      </c>
      <c r="F116" s="41">
        <f>IF($D116="","",VLOOKUP($D116,'[1]DEVOJCICE GT PRIPREMA'!$A$7:$P$134,3))</f>
      </c>
      <c r="G116" s="41"/>
      <c r="H116" s="41">
        <f>IF($D116="","",VLOOKUP($D116,'[1]DEVOJCICE GT PRIPREMA'!$A$7:$P$134,4))</f>
      </c>
      <c r="I116" s="55" t="s">
        <v>23</v>
      </c>
      <c r="J116" s="56"/>
      <c r="K116" s="57" t="s">
        <v>23</v>
      </c>
      <c r="L116" s="45" t="str">
        <f>UPPER(IF(OR(K116="a",K116="as"),J115,IF(OR(K116="b",K116="bs"),J117,)))</f>
        <v>DJINOVIC</v>
      </c>
      <c r="M116" s="46"/>
      <c r="N116" s="47"/>
      <c r="O116" s="47"/>
      <c r="P116" s="47"/>
      <c r="Q116" s="47"/>
      <c r="R116" s="49"/>
      <c r="U116" s="59" t="s">
        <v>20</v>
      </c>
      <c r="V116" s="60" t="str">
        <f t="shared" si="3"/>
        <v>BYE </v>
      </c>
    </row>
    <row r="117" spans="1:22" s="50" customFormat="1" ht="9" customHeight="1">
      <c r="A117" s="54" t="s">
        <v>158</v>
      </c>
      <c r="B117" s="41">
        <f>IF($D117="","",VLOOKUP($D117,'[1]DEVOJCICE GT PRIPREMA'!$A$7:$P$134,15))</f>
        <v>0</v>
      </c>
      <c r="C117" s="41">
        <f>IF($D117="","",VLOOKUP($D117,'[1]DEVOJCICE GT PRIPREMA'!$A$7:$P$134,16))</f>
        <v>0</v>
      </c>
      <c r="D117" s="42">
        <v>49</v>
      </c>
      <c r="E117" s="41" t="str">
        <f>UPPER(IF($D117="","",VLOOKUP($D117,'[1]DEVOJCICE GT PRIPREMA'!$A$7:$P$134,2)))</f>
        <v>STANKOVIC</v>
      </c>
      <c r="F117" s="41" t="str">
        <f>IF($D117="","",VLOOKUP($D117,'[1]DEVOJCICE GT PRIPREMA'!$A$7:$P$134,3))</f>
        <v>NATALIJA</v>
      </c>
      <c r="G117" s="41"/>
      <c r="H117" s="41" t="str">
        <f>IF($D117="","",VLOOKUP($D117,'[1]DEVOJCICE GT PRIPREMA'!$A$7:$P$134,4))</f>
        <v>AS</v>
      </c>
      <c r="I117" s="44"/>
      <c r="J117" s="45" t="str">
        <f>UPPER(IF(OR(I118="a",I118="as"),E117,IF(OR(I118="b",I118="bs"),E118,)))</f>
        <v>STANKOVIC</v>
      </c>
      <c r="K117" s="61"/>
      <c r="L117" s="56" t="s">
        <v>159</v>
      </c>
      <c r="M117" s="62"/>
      <c r="N117" s="47"/>
      <c r="O117" s="47"/>
      <c r="P117" s="47"/>
      <c r="Q117" s="47"/>
      <c r="R117" s="49"/>
      <c r="U117" s="59" t="s">
        <v>20</v>
      </c>
      <c r="V117" s="60" t="str">
        <f t="shared" si="3"/>
        <v>STANKOVIC NATALIJA</v>
      </c>
    </row>
    <row r="118" spans="1:22" s="50" customFormat="1" ht="9" customHeight="1">
      <c r="A118" s="54" t="s">
        <v>160</v>
      </c>
      <c r="B118" s="41">
        <f>IF($D118="","",VLOOKUP($D118,'[1]DEVOJCICE GT PRIPREMA'!$A$7:$P$134,15))</f>
      </c>
      <c r="C118" s="41">
        <f>IF($D118="","",VLOOKUP($D118,'[1]DEVOJCICE GT PRIPREMA'!$A$7:$P$134,16))</f>
      </c>
      <c r="D118" s="42"/>
      <c r="E118" s="41" t="s">
        <v>22</v>
      </c>
      <c r="F118" s="41">
        <f>IF($D118="","",VLOOKUP($D118,'[1]DEVOJCICE GT PRIPREMA'!$A$7:$P$134,3))</f>
      </c>
      <c r="G118" s="41"/>
      <c r="H118" s="41">
        <f>IF($D118="","",VLOOKUP($D118,'[1]DEVOJCICE GT PRIPREMA'!$A$7:$P$134,4))</f>
      </c>
      <c r="I118" s="55" t="s">
        <v>23</v>
      </c>
      <c r="J118" s="56"/>
      <c r="K118" s="63"/>
      <c r="L118" s="64" t="s">
        <v>27</v>
      </c>
      <c r="M118" s="65" t="s">
        <v>35</v>
      </c>
      <c r="N118" s="45" t="str">
        <f>UPPER(IF(OR(M118="a",M118="as"),L116,IF(OR(M118="b",M118="bs"),L120,)))</f>
        <v>MANDIC</v>
      </c>
      <c r="O118" s="46"/>
      <c r="P118" s="47"/>
      <c r="Q118" s="47"/>
      <c r="R118" s="49"/>
      <c r="U118" s="59" t="s">
        <v>20</v>
      </c>
      <c r="V118" s="60" t="str">
        <f t="shared" si="3"/>
        <v>BYE </v>
      </c>
    </row>
    <row r="119" spans="1:22" s="50" customFormat="1" ht="9" customHeight="1">
      <c r="A119" s="54" t="s">
        <v>161</v>
      </c>
      <c r="B119" s="41">
        <f>IF($D119="","",VLOOKUP($D119,'[1]DEVOJCICE GT PRIPREMA'!$A$7:$P$134,15))</f>
        <v>0</v>
      </c>
      <c r="C119" s="41">
        <f>IF($D119="","",VLOOKUP($D119,'[1]DEVOJCICE GT PRIPREMA'!$A$7:$P$134,16))</f>
        <v>0</v>
      </c>
      <c r="D119" s="42">
        <v>19</v>
      </c>
      <c r="E119" s="41" t="str">
        <f>UPPER(IF($D119="","",VLOOKUP($D119,'[1]DEVOJCICE GT PRIPREMA'!$A$7:$P$134,2)))</f>
        <v>MANDIC</v>
      </c>
      <c r="F119" s="41" t="str">
        <f>IF($D119="","",VLOOKUP($D119,'[1]DEVOJCICE GT PRIPREMA'!$A$7:$P$134,3))</f>
        <v>SOFIJA</v>
      </c>
      <c r="G119" s="41"/>
      <c r="H119" s="41" t="str">
        <f>IF($D119="","",VLOOKUP($D119,'[1]DEVOJCICE GT PRIPREMA'!$A$7:$P$134,4))</f>
        <v>ADV</v>
      </c>
      <c r="I119" s="44"/>
      <c r="J119" s="45" t="s">
        <v>162</v>
      </c>
      <c r="K119" s="46"/>
      <c r="L119" s="66"/>
      <c r="M119" s="67"/>
      <c r="N119" s="56" t="s">
        <v>222</v>
      </c>
      <c r="O119" s="68"/>
      <c r="P119" s="47"/>
      <c r="Q119" s="47"/>
      <c r="R119" s="49"/>
      <c r="U119" s="59" t="s">
        <v>20</v>
      </c>
      <c r="V119" s="60" t="str">
        <f t="shared" si="3"/>
        <v>MANDIC SOFIJA</v>
      </c>
    </row>
    <row r="120" spans="1:22" s="50" customFormat="1" ht="9" customHeight="1">
      <c r="A120" s="54" t="s">
        <v>163</v>
      </c>
      <c r="B120" s="41">
        <f>IF($D120="","",VLOOKUP($D120,'[1]DEVOJCICE GT PRIPREMA'!$A$7:$P$134,15))</f>
        <v>0</v>
      </c>
      <c r="C120" s="41">
        <f>IF($D120="","",VLOOKUP($D120,'[1]DEVOJCICE GT PRIPREMA'!$A$7:$P$134,16))</f>
        <v>0</v>
      </c>
      <c r="D120" s="42">
        <v>30</v>
      </c>
      <c r="E120" s="41" t="str">
        <f>UPPER(IF($D120="","",VLOOKUP($D120,'[1]DEVOJCICE GT PRIPREMA'!$A$7:$P$134,2)))</f>
        <v>HADZOVIC</v>
      </c>
      <c r="F120" s="41" t="str">
        <f>IF($D120="","",VLOOKUP($D120,'[1]DEVOJCICE GT PRIPREMA'!$A$7:$P$134,3))</f>
        <v>UNA</v>
      </c>
      <c r="G120" s="41"/>
      <c r="H120" s="41" t="str">
        <f>IF($D120="","",VLOOKUP($D120,'[1]DEVOJCICE GT PRIPREMA'!$A$7:$P$134,4))</f>
        <v>TT</v>
      </c>
      <c r="I120" s="55"/>
      <c r="J120" s="56" t="s">
        <v>164</v>
      </c>
      <c r="K120" s="57" t="s">
        <v>23</v>
      </c>
      <c r="L120" s="45" t="str">
        <f>UPPER(IF(OR(K120="a",K120="as"),J119,IF(OR(K120="b",K120="bs"),J121,)))</f>
        <v>MANDIC</v>
      </c>
      <c r="M120" s="69"/>
      <c r="N120" s="47"/>
      <c r="O120" s="62"/>
      <c r="P120" s="47"/>
      <c r="Q120" s="47"/>
      <c r="R120" s="49"/>
      <c r="U120" s="59" t="s">
        <v>20</v>
      </c>
      <c r="V120" s="60" t="str">
        <f t="shared" si="3"/>
        <v>HADZOVIC UNA</v>
      </c>
    </row>
    <row r="121" spans="1:22" s="50" customFormat="1" ht="9" customHeight="1">
      <c r="A121" s="54" t="s">
        <v>165</v>
      </c>
      <c r="B121" s="41">
        <f>IF($D121="","",VLOOKUP($D121,'[1]DEVOJCICE GT PRIPREMA'!$A$7:$P$134,15))</f>
        <v>0</v>
      </c>
      <c r="C121" s="41">
        <f>IF($D121="","",VLOOKUP($D121,'[1]DEVOJCICE GT PRIPREMA'!$A$7:$P$134,16))</f>
        <v>0</v>
      </c>
      <c r="D121" s="42">
        <v>50</v>
      </c>
      <c r="E121" s="41" t="str">
        <f>UPPER(IF($D121="","",VLOOKUP($D121,'[1]DEVOJCICE GT PRIPREMA'!$A$7:$P$134,2)))</f>
        <v>DERDZIC</v>
      </c>
      <c r="F121" s="41" t="str">
        <f>IF($D121="","",VLOOKUP($D121,'[1]DEVOJCICE GT PRIPREMA'!$A$7:$P$134,3))</f>
        <v>EMA</v>
      </c>
      <c r="G121" s="41"/>
      <c r="H121" s="41" t="str">
        <f>IF($D121="","",VLOOKUP($D121,'[1]DEVOJCICE GT PRIPREMA'!$A$7:$P$134,4))</f>
        <v>STAR </v>
      </c>
      <c r="I121" s="44"/>
      <c r="J121" s="45" t="s">
        <v>166</v>
      </c>
      <c r="K121" s="70"/>
      <c r="L121" s="56" t="s">
        <v>167</v>
      </c>
      <c r="M121" s="63"/>
      <c r="N121" s="47"/>
      <c r="O121" s="62"/>
      <c r="P121" s="47"/>
      <c r="Q121" s="47"/>
      <c r="R121" s="49"/>
      <c r="U121" s="59" t="s">
        <v>20</v>
      </c>
      <c r="V121" s="60" t="str">
        <f t="shared" si="3"/>
        <v>DERDZIC EMA</v>
      </c>
    </row>
    <row r="122" spans="1:22" s="50" customFormat="1" ht="9" customHeight="1">
      <c r="A122" s="54" t="s">
        <v>168</v>
      </c>
      <c r="B122" s="41">
        <f>IF($D122="","",VLOOKUP($D122,'[1]DEVOJCICE GT PRIPREMA'!$A$7:$P$134,15))</f>
        <v>0</v>
      </c>
      <c r="C122" s="41">
        <f>IF($D122="","",VLOOKUP($D122,'[1]DEVOJCICE GT PRIPREMA'!$A$7:$P$134,16))</f>
        <v>0</v>
      </c>
      <c r="D122" s="42">
        <v>53</v>
      </c>
      <c r="E122" s="41" t="str">
        <f>UPPER(IF($D122="","",VLOOKUP($D122,'[1]DEVOJCICE GT PRIPREMA'!$A$7:$P$134,2)))</f>
        <v>JOLOVIC</v>
      </c>
      <c r="F122" s="41" t="str">
        <f>IF($D122="","",VLOOKUP($D122,'[1]DEVOJCICE GT PRIPREMA'!$A$7:$P$134,3))</f>
        <v>TEODORA</v>
      </c>
      <c r="G122" s="41"/>
      <c r="H122" s="41" t="str">
        <f>IF($D122="","",VLOOKUP($D122,'[1]DEVOJCICE GT PRIPREMA'!$A$7:$P$134,4))</f>
        <v>KOL</v>
      </c>
      <c r="I122" s="55"/>
      <c r="J122" s="56" t="s">
        <v>30</v>
      </c>
      <c r="K122" s="47"/>
      <c r="L122" s="63"/>
      <c r="M122" s="71"/>
      <c r="N122" s="64" t="s">
        <v>27</v>
      </c>
      <c r="O122" s="65" t="s">
        <v>35</v>
      </c>
      <c r="P122" s="45" t="str">
        <f>UPPER(IF(OR(O122="a",O122="as"),N118,IF(OR(O122="b",O122="bs"),N126,)))</f>
        <v>PETROVIC</v>
      </c>
      <c r="Q122" s="46"/>
      <c r="R122" s="49"/>
      <c r="U122" s="59" t="s">
        <v>20</v>
      </c>
      <c r="V122" s="60" t="str">
        <f t="shared" si="3"/>
        <v>JOLOVIC TEODORA</v>
      </c>
    </row>
    <row r="123" spans="1:22" s="50" customFormat="1" ht="9" customHeight="1">
      <c r="A123" s="54" t="s">
        <v>169</v>
      </c>
      <c r="B123" s="41">
        <f>IF($D123="","",VLOOKUP($D123,'[1]DEVOJCICE GT PRIPREMA'!$A$7:$P$134,15))</f>
        <v>0</v>
      </c>
      <c r="C123" s="41">
        <f>IF($D123="","",VLOOKUP($D123,'[1]DEVOJCICE GT PRIPREMA'!$A$7:$P$134,16))</f>
        <v>0</v>
      </c>
      <c r="D123" s="42">
        <v>36</v>
      </c>
      <c r="E123" s="41" t="str">
        <f>UPPER(IF($D123="","",VLOOKUP($D123,'[1]DEVOJCICE GT PRIPREMA'!$A$7:$P$134,2)))</f>
        <v>STAJIC</v>
      </c>
      <c r="F123" s="41" t="str">
        <f>IF($D123="","",VLOOKUP($D123,'[1]DEVOJCICE GT PRIPREMA'!$A$7:$P$134,3))</f>
        <v>ANASTASIJA</v>
      </c>
      <c r="G123" s="41"/>
      <c r="H123" s="41" t="str">
        <f>IF($D123="","",VLOOKUP($D123,'[1]DEVOJCICE GT PRIPREMA'!$A$7:$P$134,4))</f>
        <v>AGR</v>
      </c>
      <c r="I123" s="44"/>
      <c r="J123" s="45" t="str">
        <f>UPPER(IF(OR(I124="a",I124="as"),E123,IF(OR(I124="b",I124="bs"),E124,)))</f>
        <v>STAJIC</v>
      </c>
      <c r="K123" s="46"/>
      <c r="L123" s="47"/>
      <c r="M123" s="47"/>
      <c r="N123" s="47"/>
      <c r="O123" s="62"/>
      <c r="P123" s="56" t="s">
        <v>225</v>
      </c>
      <c r="Q123" s="63"/>
      <c r="R123" s="49"/>
      <c r="U123" s="59" t="s">
        <v>20</v>
      </c>
      <c r="V123" s="60" t="str">
        <f t="shared" si="3"/>
        <v>STAJIC ANASTASIJA</v>
      </c>
    </row>
    <row r="124" spans="1:22" s="50" customFormat="1" ht="9" customHeight="1">
      <c r="A124" s="54" t="s">
        <v>170</v>
      </c>
      <c r="B124" s="41">
        <f>IF($D124="","",VLOOKUP($D124,'[1]DEVOJCICE GT PRIPREMA'!$A$7:$P$134,15))</f>
      </c>
      <c r="C124" s="41">
        <f>IF($D124="","",VLOOKUP($D124,'[1]DEVOJCICE GT PRIPREMA'!$A$7:$P$134,16))</f>
      </c>
      <c r="D124" s="42"/>
      <c r="E124" s="41" t="s">
        <v>22</v>
      </c>
      <c r="F124" s="41">
        <f>IF($D124="","",VLOOKUP($D124,'[1]DEVOJCICE GT PRIPREMA'!$A$7:$P$134,3))</f>
      </c>
      <c r="G124" s="41"/>
      <c r="H124" s="41">
        <f>IF($D124="","",VLOOKUP($D124,'[1]DEVOJCICE GT PRIPREMA'!$A$7:$P$134,4))</f>
      </c>
      <c r="I124" s="55" t="s">
        <v>23</v>
      </c>
      <c r="J124" s="56"/>
      <c r="K124" s="57" t="s">
        <v>23</v>
      </c>
      <c r="L124" s="45" t="str">
        <f>UPPER(IF(OR(K124="a",K124="as"),J123,IF(OR(K124="b",K124="bs"),J125,)))</f>
        <v>STAJIC</v>
      </c>
      <c r="M124" s="46"/>
      <c r="N124" s="47"/>
      <c r="O124" s="62"/>
      <c r="P124" s="47"/>
      <c r="Q124" s="63"/>
      <c r="R124" s="49"/>
      <c r="U124" s="59" t="s">
        <v>20</v>
      </c>
      <c r="V124" s="60" t="str">
        <f t="shared" si="3"/>
        <v>BYE </v>
      </c>
    </row>
    <row r="125" spans="1:22" s="50" customFormat="1" ht="9" customHeight="1">
      <c r="A125" s="54" t="s">
        <v>171</v>
      </c>
      <c r="B125" s="41">
        <f>IF($D125="","",VLOOKUP($D125,'[1]DEVOJCICE GT PRIPREMA'!$A$7:$P$134,15))</f>
        <v>0</v>
      </c>
      <c r="C125" s="41">
        <f>IF($D125="","",VLOOKUP($D125,'[1]DEVOJCICE GT PRIPREMA'!$A$7:$P$134,16))</f>
        <v>0</v>
      </c>
      <c r="D125" s="42">
        <v>51</v>
      </c>
      <c r="E125" s="41" t="str">
        <f>UPPER(IF($D125="","",VLOOKUP($D125,'[1]DEVOJCICE GT PRIPREMA'!$A$7:$P$134,2)))</f>
        <v>PLAVSIC</v>
      </c>
      <c r="F125" s="41" t="str">
        <f>IF($D125="","",VLOOKUP($D125,'[1]DEVOJCICE GT PRIPREMA'!$A$7:$P$134,3))</f>
        <v>SOFIJA</v>
      </c>
      <c r="G125" s="41"/>
      <c r="H125" s="41" t="str">
        <f>IF($D125="","",VLOOKUP($D125,'[1]DEVOJCICE GT PRIPREMA'!$A$7:$P$134,4))</f>
        <v>CLA</v>
      </c>
      <c r="I125" s="44"/>
      <c r="J125" s="45" t="str">
        <f>UPPER(IF(OR(I126="a",I126="as"),E125,IF(OR(I126="b",I126="bs"),E126,)))</f>
        <v>PLAVSIC</v>
      </c>
      <c r="K125" s="61"/>
      <c r="L125" s="56" t="s">
        <v>172</v>
      </c>
      <c r="M125" s="62"/>
      <c r="N125" s="47"/>
      <c r="O125" s="62"/>
      <c r="P125" s="47"/>
      <c r="Q125" s="63"/>
      <c r="R125" s="49"/>
      <c r="U125" s="59" t="s">
        <v>20</v>
      </c>
      <c r="V125" s="60" t="str">
        <f t="shared" si="3"/>
        <v>PLAVSIC SOFIJA</v>
      </c>
    </row>
    <row r="126" spans="1:22" s="50" customFormat="1" ht="9" customHeight="1">
      <c r="A126" s="54" t="s">
        <v>173</v>
      </c>
      <c r="B126" s="41">
        <f>IF($D126="","",VLOOKUP($D126,'[1]DEVOJCICE GT PRIPREMA'!$A$7:$P$134,15))</f>
      </c>
      <c r="C126" s="41">
        <f>IF($D126="","",VLOOKUP($D126,'[1]DEVOJCICE GT PRIPREMA'!$A$7:$P$134,16))</f>
      </c>
      <c r="D126" s="42"/>
      <c r="E126" s="41" t="s">
        <v>22</v>
      </c>
      <c r="F126" s="41">
        <f>IF($D126="","",VLOOKUP($D126,'[1]DEVOJCICE GT PRIPREMA'!$A$7:$P$134,3))</f>
      </c>
      <c r="G126" s="41"/>
      <c r="H126" s="41">
        <f>IF($D126="","",VLOOKUP($D126,'[1]DEVOJCICE GT PRIPREMA'!$A$7:$P$134,4))</f>
      </c>
      <c r="I126" s="55" t="s">
        <v>23</v>
      </c>
      <c r="J126" s="56"/>
      <c r="K126" s="63"/>
      <c r="L126" s="64" t="s">
        <v>27</v>
      </c>
      <c r="M126" s="65" t="s">
        <v>35</v>
      </c>
      <c r="N126" s="45" t="str">
        <f>UPPER(IF(OR(M126="a",M126="as"),L124,IF(OR(M126="b",M126="bs"),L128,)))</f>
        <v>PETROVIC</v>
      </c>
      <c r="O126" s="70"/>
      <c r="P126" s="47"/>
      <c r="Q126" s="63"/>
      <c r="R126" s="49"/>
      <c r="U126" s="59" t="s">
        <v>20</v>
      </c>
      <c r="V126" s="60" t="str">
        <f t="shared" si="3"/>
        <v>BYE </v>
      </c>
    </row>
    <row r="127" spans="1:22" s="50" customFormat="1" ht="9" customHeight="1">
      <c r="A127" s="54" t="s">
        <v>174</v>
      </c>
      <c r="B127" s="41">
        <f>IF($D127="","",VLOOKUP($D127,'[1]DEVOJCICE GT PRIPREMA'!$A$7:$P$134,15))</f>
        <v>0</v>
      </c>
      <c r="C127" s="41">
        <f>IF($D127="","",VLOOKUP($D127,'[1]DEVOJCICE GT PRIPREMA'!$A$7:$P$134,16))</f>
        <v>0</v>
      </c>
      <c r="D127" s="42">
        <v>57</v>
      </c>
      <c r="E127" s="41" t="str">
        <f>UPPER(IF($D127="","",VLOOKUP($D127,'[1]DEVOJCICE GT PRIPREMA'!$A$7:$P$134,2)))</f>
        <v>LUTOVAC</v>
      </c>
      <c r="F127" s="41" t="str">
        <f>IF($D127="","",VLOOKUP($D127,'[1]DEVOJCICE GT PRIPREMA'!$A$7:$P$134,3))</f>
        <v>JELENA</v>
      </c>
      <c r="G127" s="41"/>
      <c r="H127" s="41" t="str">
        <f>IF($D127="","",VLOOKUP($D127,'[1]DEVOJCICE GT PRIPREMA'!$A$7:$P$134,4))</f>
        <v>SET N</v>
      </c>
      <c r="I127" s="44"/>
      <c r="J127" s="45" t="str">
        <f>UPPER(IF(OR(I128="a",I128="as"),E127,IF(OR(I128="b",I128="bs"),E128,)))</f>
        <v>LUTOVAC</v>
      </c>
      <c r="K127" s="46"/>
      <c r="L127" s="66"/>
      <c r="M127" s="67"/>
      <c r="N127" s="56" t="s">
        <v>221</v>
      </c>
      <c r="O127" s="47"/>
      <c r="P127" s="47"/>
      <c r="Q127" s="63"/>
      <c r="R127" s="49"/>
      <c r="U127" s="59" t="s">
        <v>20</v>
      </c>
      <c r="V127" s="60" t="str">
        <f t="shared" si="3"/>
        <v>LUTOVAC JELENA</v>
      </c>
    </row>
    <row r="128" spans="1:22" s="50" customFormat="1" ht="9" customHeight="1">
      <c r="A128" s="54" t="s">
        <v>175</v>
      </c>
      <c r="B128" s="41">
        <f>IF($D128="","",VLOOKUP($D128,'[1]DEVOJCICE GT PRIPREMA'!$A$7:$P$134,15))</f>
      </c>
      <c r="C128" s="41">
        <f>IF($D128="","",VLOOKUP($D128,'[1]DEVOJCICE GT PRIPREMA'!$A$7:$P$134,16))</f>
      </c>
      <c r="D128" s="42"/>
      <c r="E128" s="41" t="s">
        <v>22</v>
      </c>
      <c r="F128" s="41">
        <f>IF($D128="","",VLOOKUP($D128,'[1]DEVOJCICE GT PRIPREMA'!$A$7:$P$134,3))</f>
      </c>
      <c r="G128" s="41"/>
      <c r="H128" s="41">
        <f>IF($D128="","",VLOOKUP($D128,'[1]DEVOJCICE GT PRIPREMA'!$A$7:$P$134,4))</f>
      </c>
      <c r="I128" s="55" t="s">
        <v>23</v>
      </c>
      <c r="J128" s="56"/>
      <c r="K128" s="57" t="s">
        <v>35</v>
      </c>
      <c r="L128" s="45" t="str">
        <f>UPPER(IF(OR(K128="a",K128="as"),J127,IF(OR(K128="b",K128="bs"),J129,)))</f>
        <v>PETROVIC</v>
      </c>
      <c r="M128" s="69"/>
      <c r="N128" s="47"/>
      <c r="O128" s="47"/>
      <c r="P128" s="47"/>
      <c r="Q128" s="63"/>
      <c r="R128" s="49"/>
      <c r="U128" s="59" t="s">
        <v>20</v>
      </c>
      <c r="V128" s="60" t="str">
        <f t="shared" si="3"/>
        <v>BYE </v>
      </c>
    </row>
    <row r="129" spans="1:22" s="50" customFormat="1" ht="9" customHeight="1">
      <c r="A129" s="54" t="s">
        <v>176</v>
      </c>
      <c r="B129" s="41">
        <f>IF($D129="","",VLOOKUP($D129,'[1]DEVOJCICE GT PRIPREMA'!$A$7:$P$134,15))</f>
      </c>
      <c r="C129" s="41">
        <f>IF($D129="","",VLOOKUP($D129,'[1]DEVOJCICE GT PRIPREMA'!$A$7:$P$134,16))</f>
      </c>
      <c r="D129" s="42"/>
      <c r="E129" s="41" t="s">
        <v>22</v>
      </c>
      <c r="F129" s="41">
        <f>IF($D129="","",VLOOKUP($D129,'[1]DEVOJCICE GT PRIPREMA'!$A$7:$P$134,3))</f>
      </c>
      <c r="G129" s="41"/>
      <c r="H129" s="41">
        <f>IF($D129="","",VLOOKUP($D129,'[1]DEVOJCICE GT PRIPREMA'!$A$7:$P$134,4))</f>
      </c>
      <c r="I129" s="44"/>
      <c r="J129" s="45" t="str">
        <f>UPPER(IF(OR(I130="a",I130="as"),E129,IF(OR(I130="b",I130="bs"),E130,)))</f>
        <v>PETROVIC</v>
      </c>
      <c r="K129" s="70"/>
      <c r="L129" s="56" t="s">
        <v>25</v>
      </c>
      <c r="M129" s="63"/>
      <c r="N129" s="47"/>
      <c r="O129" s="47"/>
      <c r="P129" s="47"/>
      <c r="Q129" s="63"/>
      <c r="R129" s="49"/>
      <c r="U129" s="59" t="s">
        <v>20</v>
      </c>
      <c r="V129" s="60" t="str">
        <f t="shared" si="3"/>
        <v>BYE </v>
      </c>
    </row>
    <row r="130" spans="1:22" s="50" customFormat="1" ht="9" customHeight="1">
      <c r="A130" s="40" t="s">
        <v>177</v>
      </c>
      <c r="B130" s="41">
        <f>IF($D130="","",VLOOKUP($D130,'[1]DEVOJCICE GT PRIPREMA'!$A$7:$P$134,15))</f>
        <v>0</v>
      </c>
      <c r="C130" s="41">
        <f>IF($D130="","",VLOOKUP($D130,'[1]DEVOJCICE GT PRIPREMA'!$A$7:$P$134,16))</f>
        <v>0</v>
      </c>
      <c r="D130" s="42">
        <v>13</v>
      </c>
      <c r="E130" s="43" t="str">
        <f>UPPER(IF($D130="","",VLOOKUP($D130,'[1]DEVOJCICE GT PRIPREMA'!$A$7:$P$134,2)))</f>
        <v>PETROVIC</v>
      </c>
      <c r="F130" s="43" t="str">
        <f>IF($D130="","",VLOOKUP($D130,'[1]DEVOJCICE GT PRIPREMA'!$A$7:$P$134,3))</f>
        <v>DJURDJA</v>
      </c>
      <c r="G130" s="43"/>
      <c r="H130" s="43" t="str">
        <f>IF($D130="","",VLOOKUP($D130,'[1]DEVOJCICE GT PRIPREMA'!$A$7:$P$134,4))</f>
        <v>PAR</v>
      </c>
      <c r="I130" s="55" t="s">
        <v>35</v>
      </c>
      <c r="J130" s="56"/>
      <c r="K130" s="47"/>
      <c r="L130" s="63"/>
      <c r="M130" s="71"/>
      <c r="N130" s="63"/>
      <c r="O130" s="63"/>
      <c r="P130" s="63"/>
      <c r="Q130" s="63"/>
      <c r="R130" s="49"/>
      <c r="U130" s="59" t="s">
        <v>20</v>
      </c>
      <c r="V130" s="60" t="str">
        <f t="shared" si="3"/>
        <v>PETROVIC DJURDJA</v>
      </c>
    </row>
    <row r="131" spans="1:22" s="50" customFormat="1" ht="9" customHeight="1">
      <c r="A131" s="40" t="s">
        <v>178</v>
      </c>
      <c r="B131" s="41">
        <f>IF($D131="","",VLOOKUP($D131,'[1]DEVOJCICE GT PRIPREMA'!$A$7:$P$134,15))</f>
        <v>0</v>
      </c>
      <c r="C131" s="41">
        <f>IF($D131="","",VLOOKUP($D131,'[1]DEVOJCICE GT PRIPREMA'!$A$7:$P$134,16))</f>
        <v>0</v>
      </c>
      <c r="D131" s="42">
        <v>15</v>
      </c>
      <c r="E131" s="43" t="str">
        <f>UPPER(IF($D131="","",VLOOKUP($D131,'[1]DEVOJCICE GT PRIPREMA'!$A$7:$P$134,2)))</f>
        <v>NIKOLIC</v>
      </c>
      <c r="F131" s="43" t="str">
        <f>IF($D131="","",VLOOKUP($D131,'[1]DEVOJCICE GT PRIPREMA'!$A$7:$P$134,3))</f>
        <v>MASA</v>
      </c>
      <c r="G131" s="43"/>
      <c r="H131" s="43" t="str">
        <f>IF($D131="","",VLOOKUP($D131,'[1]DEVOJCICE GT PRIPREMA'!$A$7:$P$134,4))</f>
        <v>AGR</v>
      </c>
      <c r="I131" s="44"/>
      <c r="J131" s="45" t="str">
        <f>UPPER(IF(OR(I132="a",I132="as"),E131,IF(OR(I132="b",I132="bs"),E132,)))</f>
        <v>NIKOLIC</v>
      </c>
      <c r="K131" s="46"/>
      <c r="L131" s="47"/>
      <c r="M131" s="47"/>
      <c r="N131" s="47"/>
      <c r="O131" s="47"/>
      <c r="P131" s="47"/>
      <c r="Q131" s="63"/>
      <c r="R131" s="49"/>
      <c r="U131" s="59" t="s">
        <v>20</v>
      </c>
      <c r="V131" s="60" t="str">
        <f t="shared" si="3"/>
        <v>NIKOLIC MASA</v>
      </c>
    </row>
    <row r="132" spans="1:22" s="50" customFormat="1" ht="9" customHeight="1">
      <c r="A132" s="54" t="s">
        <v>179</v>
      </c>
      <c r="B132" s="41">
        <f>IF($D132="","",VLOOKUP($D132,'[1]DEVOJCICE GT PRIPREMA'!$A$7:$P$134,15))</f>
      </c>
      <c r="C132" s="41">
        <f>IF($D132="","",VLOOKUP($D132,'[1]DEVOJCICE GT PRIPREMA'!$A$7:$P$134,16))</f>
      </c>
      <c r="D132" s="42"/>
      <c r="E132" s="41" t="s">
        <v>22</v>
      </c>
      <c r="F132" s="41">
        <f>IF($D132="","",VLOOKUP($D132,'[1]DEVOJCICE GT PRIPREMA'!$A$7:$P$134,3))</f>
      </c>
      <c r="G132" s="41"/>
      <c r="H132" s="41">
        <f>IF($D132="","",VLOOKUP($D132,'[1]DEVOJCICE GT PRIPREMA'!$A$7:$P$134,4))</f>
      </c>
      <c r="I132" s="55" t="s">
        <v>23</v>
      </c>
      <c r="J132" s="56"/>
      <c r="K132" s="57" t="s">
        <v>23</v>
      </c>
      <c r="L132" s="45" t="str">
        <f>UPPER(IF(OR(K132="a",K132="as"),J131,IF(OR(K132="b",K132="bs"),J133,)))</f>
        <v>NIKOLIC</v>
      </c>
      <c r="M132" s="46"/>
      <c r="N132" s="47"/>
      <c r="O132" s="47"/>
      <c r="P132" s="47"/>
      <c r="Q132" s="63"/>
      <c r="R132" s="49"/>
      <c r="U132" s="59" t="s">
        <v>20</v>
      </c>
      <c r="V132" s="60" t="str">
        <f t="shared" si="3"/>
        <v>BYE </v>
      </c>
    </row>
    <row r="133" spans="1:22" s="50" customFormat="1" ht="9" customHeight="1">
      <c r="A133" s="54" t="s">
        <v>180</v>
      </c>
      <c r="B133" s="41">
        <f>IF($D133="","",VLOOKUP($D133,'[1]DEVOJCICE GT PRIPREMA'!$A$7:$P$134,15))</f>
        <v>0</v>
      </c>
      <c r="C133" s="41">
        <f>IF($D133="","",VLOOKUP($D133,'[1]DEVOJCICE GT PRIPREMA'!$A$7:$P$134,16))</f>
        <v>0</v>
      </c>
      <c r="D133" s="42">
        <v>27</v>
      </c>
      <c r="E133" s="41" t="str">
        <f>UPPER(IF($D133="","",VLOOKUP($D133,'[1]DEVOJCICE GT PRIPREMA'!$A$7:$P$134,2)))</f>
        <v>MARKOVIC</v>
      </c>
      <c r="F133" s="41" t="str">
        <f>IF($D133="","",VLOOKUP($D133,'[1]DEVOJCICE GT PRIPREMA'!$A$7:$P$134,3))</f>
        <v>TIJANA</v>
      </c>
      <c r="G133" s="41"/>
      <c r="H133" s="41" t="str">
        <f>IF($D133="","",VLOOKUP($D133,'[1]DEVOJCICE GT PRIPREMA'!$A$7:$P$134,4))</f>
        <v>BAN</v>
      </c>
      <c r="I133" s="44"/>
      <c r="J133" s="45" t="s">
        <v>181</v>
      </c>
      <c r="K133" s="61"/>
      <c r="L133" s="56" t="s">
        <v>219</v>
      </c>
      <c r="M133" s="62"/>
      <c r="N133" s="47"/>
      <c r="O133" s="47"/>
      <c r="P133" s="47"/>
      <c r="Q133" s="63"/>
      <c r="R133" s="49"/>
      <c r="U133" s="59" t="s">
        <v>20</v>
      </c>
      <c r="V133" s="60" t="str">
        <f t="shared" si="3"/>
        <v>MARKOVIC TIJANA</v>
      </c>
    </row>
    <row r="134" spans="1:22" s="50" customFormat="1" ht="9" customHeight="1">
      <c r="A134" s="54" t="s">
        <v>182</v>
      </c>
      <c r="B134" s="41">
        <f>IF($D134="","",VLOOKUP($D134,'[1]DEVOJCICE GT PRIPREMA'!$A$7:$P$134,15))</f>
        <v>0</v>
      </c>
      <c r="C134" s="41">
        <f>IF($D134="","",VLOOKUP($D134,'[1]DEVOJCICE GT PRIPREMA'!$A$7:$P$134,16))</f>
        <v>0</v>
      </c>
      <c r="D134" s="42">
        <v>65</v>
      </c>
      <c r="E134" s="41" t="str">
        <f>UPPER(IF($D134="","",VLOOKUP($D134,'[1]DEVOJCICE GT PRIPREMA'!$A$7:$P$134,2)))</f>
        <v>RAKOCEVIC</v>
      </c>
      <c r="F134" s="41" t="str">
        <f>IF($D134="","",VLOOKUP($D134,'[1]DEVOJCICE GT PRIPREMA'!$A$7:$P$134,3))</f>
        <v>MARIJA</v>
      </c>
      <c r="G134" s="41"/>
      <c r="H134" s="41" t="str">
        <f>IF($D134="","",VLOOKUP($D134,'[1]DEVOJCICE GT PRIPREMA'!$A$7:$P$134,4))</f>
        <v>PAR</v>
      </c>
      <c r="I134" s="55"/>
      <c r="J134" s="56" t="s">
        <v>183</v>
      </c>
      <c r="K134" s="63"/>
      <c r="L134" s="64" t="s">
        <v>27</v>
      </c>
      <c r="M134" s="65" t="s">
        <v>23</v>
      </c>
      <c r="N134" s="45" t="str">
        <f>UPPER(IF(OR(M134="a",M134="as"),L132,IF(OR(M134="b",M134="bs"),L136,)))</f>
        <v>NIKOLIC</v>
      </c>
      <c r="O134" s="46"/>
      <c r="P134" s="47"/>
      <c r="Q134" s="47"/>
      <c r="R134" s="49"/>
      <c r="U134" s="59" t="s">
        <v>20</v>
      </c>
      <c r="V134" s="60" t="str">
        <f t="shared" si="3"/>
        <v>RAKOCEVIC MARIJA</v>
      </c>
    </row>
    <row r="135" spans="1:22" s="50" customFormat="1" ht="9" customHeight="1">
      <c r="A135" s="54" t="s">
        <v>184</v>
      </c>
      <c r="B135" s="41">
        <f>IF($D135="","",VLOOKUP($D135,'[1]DEVOJCICE GT PRIPREMA'!$A$7:$P$134,15))</f>
        <v>0</v>
      </c>
      <c r="C135" s="41">
        <f>IF($D135="","",VLOOKUP($D135,'[1]DEVOJCICE GT PRIPREMA'!$A$7:$P$134,16))</f>
        <v>0</v>
      </c>
      <c r="D135" s="42">
        <v>52</v>
      </c>
      <c r="E135" s="41" t="str">
        <f>UPPER(IF($D135="","",VLOOKUP($D135,'[1]DEVOJCICE GT PRIPREMA'!$A$7:$P$134,2)))</f>
        <v>DRAZIC</v>
      </c>
      <c r="F135" s="41" t="str">
        <f>IF($D135="","",VLOOKUP($D135,'[1]DEVOJCICE GT PRIPREMA'!$A$7:$P$134,3))</f>
        <v>KATARINA</v>
      </c>
      <c r="G135" s="41"/>
      <c r="H135" s="41" t="str">
        <f>IF($D135="","",VLOOKUP($D135,'[1]DEVOJCICE GT PRIPREMA'!$A$7:$P$134,4))</f>
        <v>GAZ</v>
      </c>
      <c r="I135" s="44"/>
      <c r="J135" s="45" t="str">
        <f>UPPER(IF(OR(I136="a",I136="as"),E135,IF(OR(I136="b",I136="bs"),E136,)))</f>
        <v>DRAZIC</v>
      </c>
      <c r="K135" s="46"/>
      <c r="L135" s="66"/>
      <c r="M135" s="67"/>
      <c r="N135" s="56" t="s">
        <v>30</v>
      </c>
      <c r="O135" s="68"/>
      <c r="P135" s="47"/>
      <c r="Q135" s="47"/>
      <c r="R135" s="49"/>
      <c r="U135" s="59" t="s">
        <v>20</v>
      </c>
      <c r="V135" s="60" t="str">
        <f t="shared" si="3"/>
        <v>DRAZIC KATARINA</v>
      </c>
    </row>
    <row r="136" spans="1:22" s="50" customFormat="1" ht="9" customHeight="1">
      <c r="A136" s="54" t="s">
        <v>185</v>
      </c>
      <c r="B136" s="41">
        <f>IF($D136="","",VLOOKUP($D136,'[1]DEVOJCICE GT PRIPREMA'!$A$7:$P$134,15))</f>
      </c>
      <c r="C136" s="41">
        <f>IF($D136="","",VLOOKUP($D136,'[1]DEVOJCICE GT PRIPREMA'!$A$7:$P$134,16))</f>
      </c>
      <c r="D136" s="42"/>
      <c r="E136" s="41" t="s">
        <v>22</v>
      </c>
      <c r="F136" s="41">
        <f>IF($D136="","",VLOOKUP($D136,'[1]DEVOJCICE GT PRIPREMA'!$A$7:$P$134,3))</f>
      </c>
      <c r="G136" s="41"/>
      <c r="H136" s="41">
        <f>IF($D136="","",VLOOKUP($D136,'[1]DEVOJCICE GT PRIPREMA'!$A$7:$P$134,4))</f>
      </c>
      <c r="I136" s="55" t="s">
        <v>23</v>
      </c>
      <c r="J136" s="56"/>
      <c r="K136" s="57" t="s">
        <v>23</v>
      </c>
      <c r="L136" s="45" t="str">
        <f>UPPER(IF(OR(K136="a",K136="as"),J135,IF(OR(K136="b",K136="bs"),J137,)))</f>
        <v>DRAZIC</v>
      </c>
      <c r="M136" s="69"/>
      <c r="N136" s="47"/>
      <c r="O136" s="62"/>
      <c r="P136" s="47"/>
      <c r="Q136" s="47"/>
      <c r="R136" s="49"/>
      <c r="U136" s="59" t="s">
        <v>20</v>
      </c>
      <c r="V136" s="60" t="str">
        <f t="shared" si="3"/>
        <v>BYE </v>
      </c>
    </row>
    <row r="137" spans="1:22" s="50" customFormat="1" ht="9" customHeight="1">
      <c r="A137" s="54" t="s">
        <v>186</v>
      </c>
      <c r="B137" s="41">
        <f>IF($D137="","",VLOOKUP($D137,'[1]DEVOJCICE GT PRIPREMA'!$A$7:$P$134,15))</f>
        <v>0</v>
      </c>
      <c r="C137" s="41">
        <f>IF($D137="","",VLOOKUP($D137,'[1]DEVOJCICE GT PRIPREMA'!$A$7:$P$134,16))</f>
        <v>0</v>
      </c>
      <c r="D137" s="42">
        <v>54</v>
      </c>
      <c r="E137" s="41" t="str">
        <f>UPPER(IF($D137="","",VLOOKUP($D137,'[1]DEVOJCICE GT PRIPREMA'!$A$7:$P$134,2)))</f>
        <v>PEJCIC</v>
      </c>
      <c r="F137" s="41" t="str">
        <f>IF($D137="","",VLOOKUP($D137,'[1]DEVOJCICE GT PRIPREMA'!$A$7:$P$134,3))</f>
        <v>VERA</v>
      </c>
      <c r="G137" s="41"/>
      <c r="H137" s="41" t="str">
        <f>IF($D137="","",VLOOKUP($D137,'[1]DEVOJCICE GT PRIPREMA'!$A$7:$P$134,4))</f>
        <v>ELL</v>
      </c>
      <c r="I137" s="44"/>
      <c r="J137" s="45" t="str">
        <f>UPPER(IF(OR(I138="a",I138="as"),E137,IF(OR(I138="b",I138="bs"),E138,)))</f>
        <v>PEJCIC</v>
      </c>
      <c r="K137" s="70"/>
      <c r="L137" s="56" t="s">
        <v>80</v>
      </c>
      <c r="M137" s="63"/>
      <c r="N137" s="47"/>
      <c r="O137" s="62"/>
      <c r="P137" s="47"/>
      <c r="Q137" s="47"/>
      <c r="R137" s="49"/>
      <c r="U137" s="59" t="s">
        <v>20</v>
      </c>
      <c r="V137" s="60" t="str">
        <f t="shared" si="3"/>
        <v>PEJCIC VERA</v>
      </c>
    </row>
    <row r="138" spans="1:22" s="50" customFormat="1" ht="9" customHeight="1">
      <c r="A138" s="54" t="s">
        <v>187</v>
      </c>
      <c r="B138" s="41">
        <f>IF($D138="","",VLOOKUP($D138,'[1]DEVOJCICE GT PRIPREMA'!$A$7:$P$134,15))</f>
      </c>
      <c r="C138" s="41">
        <f>IF($D138="","",VLOOKUP($D138,'[1]DEVOJCICE GT PRIPREMA'!$A$7:$P$134,16))</f>
      </c>
      <c r="D138" s="42"/>
      <c r="E138" s="41" t="s">
        <v>22</v>
      </c>
      <c r="F138" s="41">
        <f>IF($D138="","",VLOOKUP($D138,'[1]DEVOJCICE GT PRIPREMA'!$A$7:$P$134,3))</f>
      </c>
      <c r="G138" s="41"/>
      <c r="H138" s="41">
        <f>IF($D138="","",VLOOKUP($D138,'[1]DEVOJCICE GT PRIPREMA'!$A$7:$P$134,4))</f>
      </c>
      <c r="I138" s="55" t="s">
        <v>23</v>
      </c>
      <c r="J138" s="56"/>
      <c r="K138" s="47"/>
      <c r="L138" s="63"/>
      <c r="M138" s="71"/>
      <c r="N138" s="64" t="s">
        <v>27</v>
      </c>
      <c r="O138" s="65" t="s">
        <v>211</v>
      </c>
      <c r="P138" s="45" t="str">
        <f>UPPER(IF(OR(O138="a",O138="as"),N134,IF(OR(O138="b",O138="bs"),N142,)))</f>
        <v>MILIJANOVIC</v>
      </c>
      <c r="Q138" s="46"/>
      <c r="R138" s="49"/>
      <c r="U138" s="59" t="s">
        <v>20</v>
      </c>
      <c r="V138" s="60" t="str">
        <f t="shared" si="3"/>
        <v>BYE </v>
      </c>
    </row>
    <row r="139" spans="1:22" s="50" customFormat="1" ht="9" customHeight="1">
      <c r="A139" s="54" t="s">
        <v>188</v>
      </c>
      <c r="B139" s="41">
        <f>IF($D139="","",VLOOKUP($D139,'[1]DEVOJCICE GT PRIPREMA'!$A$7:$P$134,15))</f>
        <v>0</v>
      </c>
      <c r="C139" s="41">
        <f>IF($D139="","",VLOOKUP($D139,'[1]DEVOJCICE GT PRIPREMA'!$A$7:$P$134,16))</f>
        <v>0</v>
      </c>
      <c r="D139" s="42">
        <v>70</v>
      </c>
      <c r="E139" s="41" t="s">
        <v>22</v>
      </c>
      <c r="F139" s="41"/>
      <c r="G139" s="41"/>
      <c r="H139" s="41"/>
      <c r="I139" s="44"/>
      <c r="J139" s="45" t="str">
        <f>UPPER(IF(OR(I140="a",I140="as"),E139,IF(OR(I140="b",I140="bs"),E140,)))</f>
        <v>STOJKOVIC</v>
      </c>
      <c r="K139" s="46"/>
      <c r="L139" s="47"/>
      <c r="M139" s="47"/>
      <c r="N139" s="47"/>
      <c r="O139" s="62"/>
      <c r="P139" s="56" t="s">
        <v>226</v>
      </c>
      <c r="Q139" s="63"/>
      <c r="R139" s="49"/>
      <c r="U139" s="59" t="s">
        <v>20</v>
      </c>
      <c r="V139" s="60" t="str">
        <f t="shared" si="3"/>
        <v>BYE </v>
      </c>
    </row>
    <row r="140" spans="1:22" s="50" customFormat="1" ht="9" customHeight="1">
      <c r="A140" s="54" t="s">
        <v>189</v>
      </c>
      <c r="B140" s="41">
        <f>IF($D140="","",VLOOKUP($D140,'[1]DEVOJCICE GT PRIPREMA'!$A$7:$P$134,15))</f>
        <v>0</v>
      </c>
      <c r="C140" s="41">
        <f>IF($D140="","",VLOOKUP($D140,'[1]DEVOJCICE GT PRIPREMA'!$A$7:$P$134,16))</f>
        <v>0</v>
      </c>
      <c r="D140" s="42">
        <v>26</v>
      </c>
      <c r="E140" s="41" t="str">
        <f>UPPER(IF($D140="","",VLOOKUP($D140,'[1]DEVOJCICE GT PRIPREMA'!$A$7:$P$134,2)))</f>
        <v>STOJKOVIC</v>
      </c>
      <c r="F140" s="41" t="str">
        <f>IF($D140="","",VLOOKUP($D140,'[1]DEVOJCICE GT PRIPREMA'!$A$7:$P$134,3))</f>
        <v>ANDJELA</v>
      </c>
      <c r="G140" s="41"/>
      <c r="H140" s="41" t="str">
        <f>IF($D140="","",VLOOKUP($D140,'[1]DEVOJCICE GT PRIPREMA'!$A$7:$P$134,4))</f>
        <v>AS</v>
      </c>
      <c r="I140" s="55" t="s">
        <v>35</v>
      </c>
      <c r="J140" s="56"/>
      <c r="K140" s="57" t="s">
        <v>23</v>
      </c>
      <c r="L140" s="45" t="str">
        <f>UPPER(IF(OR(K140="a",K140="as"),J139,IF(OR(K140="b",K140="bs"),J141,)))</f>
        <v>STOJKOVIC</v>
      </c>
      <c r="M140" s="46"/>
      <c r="N140" s="47"/>
      <c r="O140" s="62"/>
      <c r="P140" s="47"/>
      <c r="Q140" s="63"/>
      <c r="R140" s="49"/>
      <c r="U140" s="59" t="s">
        <v>20</v>
      </c>
      <c r="V140" s="60" t="str">
        <f t="shared" si="3"/>
        <v>STOJKOVIC ANDJELA</v>
      </c>
    </row>
    <row r="141" spans="1:22" s="50" customFormat="1" ht="9" customHeight="1">
      <c r="A141" s="54" t="s">
        <v>190</v>
      </c>
      <c r="B141" s="41">
        <f>IF($D141="","",VLOOKUP($D141,'[1]DEVOJCICE GT PRIPREMA'!$A$7:$P$134,15))</f>
        <v>0</v>
      </c>
      <c r="C141" s="41">
        <f>IF($D141="","",VLOOKUP($D141,'[1]DEVOJCICE GT PRIPREMA'!$A$7:$P$134,16))</f>
        <v>0</v>
      </c>
      <c r="D141" s="42">
        <v>37</v>
      </c>
      <c r="E141" s="41" t="str">
        <f>UPPER(IF($D141="","",VLOOKUP($D141,'[1]DEVOJCICE GT PRIPREMA'!$A$7:$P$134,2)))</f>
        <v>TESLIC</v>
      </c>
      <c r="F141" s="41" t="str">
        <f>IF($D141="","",VLOOKUP($D141,'[1]DEVOJCICE GT PRIPREMA'!$A$7:$P$134,3))</f>
        <v>ANDJELA</v>
      </c>
      <c r="G141" s="41"/>
      <c r="H141" s="41" t="str">
        <f>IF($D141="","",VLOOKUP($D141,'[1]DEVOJCICE GT PRIPREMA'!$A$7:$P$134,4))</f>
        <v>SA NI</v>
      </c>
      <c r="I141" s="44"/>
      <c r="J141" s="45" t="str">
        <f>UPPER(IF(OR(I142="a",I142="as"),E141,IF(OR(I142="b",I142="bs"),E142,)))</f>
        <v>TESLIC</v>
      </c>
      <c r="K141" s="61"/>
      <c r="L141" s="56" t="s">
        <v>30</v>
      </c>
      <c r="M141" s="62"/>
      <c r="N141" s="47"/>
      <c r="O141" s="62"/>
      <c r="P141" s="47"/>
      <c r="Q141" s="63"/>
      <c r="R141" s="49"/>
      <c r="U141" s="59" t="s">
        <v>20</v>
      </c>
      <c r="V141" s="60" t="str">
        <f t="shared" si="3"/>
        <v>TESLIC ANDJELA</v>
      </c>
    </row>
    <row r="142" spans="1:22" s="50" customFormat="1" ht="9" customHeight="1">
      <c r="A142" s="54" t="s">
        <v>191</v>
      </c>
      <c r="B142" s="41">
        <f>IF($D142="","",VLOOKUP($D142,'[1]DEVOJCICE GT PRIPREMA'!$A$7:$P$134,15))</f>
      </c>
      <c r="C142" s="41">
        <f>IF($D142="","",VLOOKUP($D142,'[1]DEVOJCICE GT PRIPREMA'!$A$7:$P$134,16))</f>
      </c>
      <c r="D142" s="42"/>
      <c r="E142" s="41" t="s">
        <v>22</v>
      </c>
      <c r="F142" s="41">
        <f>IF($D142="","",VLOOKUP($D142,'[1]DEVOJCICE GT PRIPREMA'!$A$7:$P$134,3))</f>
      </c>
      <c r="G142" s="41"/>
      <c r="H142" s="41">
        <f>IF($D142="","",VLOOKUP($D142,'[1]DEVOJCICE GT PRIPREMA'!$A$7:$P$134,4))</f>
      </c>
      <c r="I142" s="55" t="s">
        <v>23</v>
      </c>
      <c r="J142" s="56"/>
      <c r="K142" s="63"/>
      <c r="L142" s="64" t="s">
        <v>27</v>
      </c>
      <c r="M142" s="65" t="s">
        <v>35</v>
      </c>
      <c r="N142" s="45" t="str">
        <f>UPPER(IF(OR(M142="a",M142="as"),L140,IF(OR(M142="b",M142="bs"),L144,)))</f>
        <v>MILIJANOVIC</v>
      </c>
      <c r="O142" s="70"/>
      <c r="P142" s="47"/>
      <c r="Q142" s="63"/>
      <c r="R142" s="49"/>
      <c r="U142" s="59" t="s">
        <v>20</v>
      </c>
      <c r="V142" s="60" t="str">
        <f t="shared" si="3"/>
        <v>BYE </v>
      </c>
    </row>
    <row r="143" spans="1:22" s="50" customFormat="1" ht="9" customHeight="1">
      <c r="A143" s="54" t="s">
        <v>192</v>
      </c>
      <c r="B143" s="41">
        <f>IF($D143="","",VLOOKUP($D143,'[1]DEVOJCICE GT PRIPREMA'!$A$7:$P$134,15))</f>
        <v>0</v>
      </c>
      <c r="C143" s="41">
        <f>IF($D143="","",VLOOKUP($D143,'[1]DEVOJCICE GT PRIPREMA'!$A$7:$P$134,16))</f>
        <v>0</v>
      </c>
      <c r="D143" s="42">
        <v>70</v>
      </c>
      <c r="E143" s="41" t="str">
        <f>UPPER(IF($D143="","",VLOOKUP($D143,'[1]DEVOJCICE GT PRIPREMA'!$A$7:$P$134,2)))</f>
        <v>VUKOVIC</v>
      </c>
      <c r="F143" s="41" t="str">
        <f>IF($D143="","",VLOOKUP($D143,'[1]DEVOJCICE GT PRIPREMA'!$A$7:$P$134,3))</f>
        <v>ANJA</v>
      </c>
      <c r="G143" s="41"/>
      <c r="H143" s="41" t="str">
        <f>IF($D143="","",VLOOKUP($D143,'[1]DEVOJCICE GT PRIPREMA'!$A$7:$P$134,4))</f>
        <v>GAZ</v>
      </c>
      <c r="I143" s="44"/>
      <c r="J143" s="45" t="str">
        <f>UPPER(IF(OR(I144="a",I144="as"),E143,IF(OR(I144="b",I144="bs"),E144,)))</f>
        <v>VUKOVIC</v>
      </c>
      <c r="K143" s="46"/>
      <c r="L143" s="66"/>
      <c r="M143" s="67"/>
      <c r="N143" s="56" t="s">
        <v>150</v>
      </c>
      <c r="O143" s="47"/>
      <c r="P143" s="47"/>
      <c r="Q143" s="47"/>
      <c r="R143" s="49"/>
      <c r="U143" s="59" t="s">
        <v>20</v>
      </c>
      <c r="V143" s="60" t="str">
        <f t="shared" si="3"/>
        <v>VUKOVIC ANJA</v>
      </c>
    </row>
    <row r="144" spans="1:22" s="50" customFormat="1" ht="9" customHeight="1">
      <c r="A144" s="54" t="s">
        <v>193</v>
      </c>
      <c r="B144" s="41">
        <f>IF($D144="","",VLOOKUP($D144,'[1]DEVOJCICE GT PRIPREMA'!$A$7:$P$134,15))</f>
      </c>
      <c r="C144" s="41">
        <f>IF($D144="","",VLOOKUP($D144,'[1]DEVOJCICE GT PRIPREMA'!$A$7:$P$134,16))</f>
      </c>
      <c r="D144" s="42"/>
      <c r="E144" s="41" t="s">
        <v>22</v>
      </c>
      <c r="F144" s="41">
        <f>IF($D144="","",VLOOKUP($D144,'[1]DEVOJCICE GT PRIPREMA'!$A$7:$P$134,3))</f>
      </c>
      <c r="G144" s="41"/>
      <c r="H144" s="41">
        <f>IF($D144="","",VLOOKUP($D144,'[1]DEVOJCICE GT PRIPREMA'!$A$7:$P$134,4))</f>
      </c>
      <c r="I144" s="55" t="s">
        <v>23</v>
      </c>
      <c r="J144" s="56"/>
      <c r="K144" s="57" t="s">
        <v>35</v>
      </c>
      <c r="L144" s="45" t="str">
        <f>UPPER(IF(OR(K144="a",K144="as"),J143,IF(OR(K144="b",K144="bs"),J145,)))</f>
        <v>MILIJANOVIC</v>
      </c>
      <c r="M144" s="69"/>
      <c r="N144" s="47"/>
      <c r="O144" s="47"/>
      <c r="P144" s="47"/>
      <c r="Q144" s="47"/>
      <c r="R144" s="49"/>
      <c r="U144" s="59" t="s">
        <v>20</v>
      </c>
      <c r="V144" s="60" t="str">
        <f t="shared" si="3"/>
        <v>BYE </v>
      </c>
    </row>
    <row r="145" spans="1:22" s="50" customFormat="1" ht="9" customHeight="1">
      <c r="A145" s="54" t="s">
        <v>194</v>
      </c>
      <c r="B145" s="41">
        <f>IF($D145="","",VLOOKUP($D145,'[1]DEVOJCICE GT PRIPREMA'!$A$7:$P$134,15))</f>
      </c>
      <c r="C145" s="41">
        <f>IF($D145="","",VLOOKUP($D145,'[1]DEVOJCICE GT PRIPREMA'!$A$7:$P$134,16))</f>
      </c>
      <c r="D145" s="42"/>
      <c r="E145" s="41" t="s">
        <v>22</v>
      </c>
      <c r="F145" s="41">
        <f>IF($D145="","",VLOOKUP($D145,'[1]DEVOJCICE GT PRIPREMA'!$A$7:$P$134,3))</f>
      </c>
      <c r="G145" s="41"/>
      <c r="H145" s="41">
        <f>IF($D145="","",VLOOKUP($D145,'[1]DEVOJCICE GT PRIPREMA'!$A$7:$P$134,4))</f>
      </c>
      <c r="I145" s="44"/>
      <c r="J145" s="45" t="str">
        <f>UPPER(IF(OR(I146="a",I146="as"),E145,IF(OR(I146="b",I146="bs"),E146,)))</f>
        <v>MILIJANOVIC</v>
      </c>
      <c r="K145" s="70"/>
      <c r="L145" s="56" t="s">
        <v>25</v>
      </c>
      <c r="M145" s="63"/>
      <c r="N145" s="47"/>
      <c r="O145" s="47"/>
      <c r="P145" s="47"/>
      <c r="Q145" s="47"/>
      <c r="R145" s="49"/>
      <c r="U145" s="59" t="s">
        <v>20</v>
      </c>
      <c r="V145" s="60" t="str">
        <f t="shared" si="3"/>
        <v>BYE </v>
      </c>
    </row>
    <row r="146" spans="1:22" s="50" customFormat="1" ht="9" customHeight="1">
      <c r="A146" s="40" t="s">
        <v>195</v>
      </c>
      <c r="B146" s="41">
        <f>IF($D146="","",VLOOKUP($D146,'[1]DEVOJCICE GT PRIPREMA'!$A$7:$P$134,15))</f>
        <v>0</v>
      </c>
      <c r="C146" s="41">
        <f>IF($D146="","",VLOOKUP($D146,'[1]DEVOJCICE GT PRIPREMA'!$A$7:$P$134,16))</f>
        <v>0</v>
      </c>
      <c r="D146" s="42">
        <v>2</v>
      </c>
      <c r="E146" s="43" t="str">
        <f>UPPER(IF($D146="","",VLOOKUP($D146,'[1]DEVOJCICE GT PRIPREMA'!$A$7:$P$134,2)))</f>
        <v>MILIJANOVIC</v>
      </c>
      <c r="F146" s="43" t="str">
        <f>IF($D146="","",VLOOKUP($D146,'[1]DEVOJCICE GT PRIPREMA'!$A$7:$P$134,3))</f>
        <v>MILICA</v>
      </c>
      <c r="G146" s="43"/>
      <c r="H146" s="43" t="str">
        <f>IF($D146="","",VLOOKUP($D146,'[1]DEVOJCICE GT PRIPREMA'!$A$7:$P$134,4))</f>
        <v>KTK</v>
      </c>
      <c r="I146" s="55" t="s">
        <v>35</v>
      </c>
      <c r="J146" s="56"/>
      <c r="K146" s="47"/>
      <c r="L146" s="63"/>
      <c r="M146" s="71"/>
      <c r="N146" s="63"/>
      <c r="O146" s="63"/>
      <c r="P146" s="47"/>
      <c r="Q146" s="47"/>
      <c r="R146" s="49"/>
      <c r="U146" s="73" t="s">
        <v>20</v>
      </c>
      <c r="V146" s="74" t="str">
        <f t="shared" si="3"/>
        <v>MILIJANOVIC MILICA</v>
      </c>
    </row>
    <row r="147" spans="1:22" s="50" customFormat="1" ht="3" customHeight="1">
      <c r="A147" s="75"/>
      <c r="B147" s="76"/>
      <c r="C147" s="76"/>
      <c r="D147" s="77"/>
      <c r="E147" s="78"/>
      <c r="F147" s="78"/>
      <c r="G147" s="79"/>
      <c r="H147" s="78"/>
      <c r="I147" s="80"/>
      <c r="J147" s="81"/>
      <c r="K147" s="81"/>
      <c r="L147" s="81"/>
      <c r="M147" s="82"/>
      <c r="N147" s="81"/>
      <c r="O147" s="81"/>
      <c r="P147" s="81"/>
      <c r="Q147" s="81"/>
      <c r="R147" s="49"/>
      <c r="U147" s="83"/>
      <c r="V147" s="83"/>
    </row>
    <row r="148" spans="1:22" s="96" customFormat="1" ht="10.5" customHeight="1">
      <c r="A148" s="84" t="s">
        <v>100</v>
      </c>
      <c r="B148" s="85"/>
      <c r="C148" s="86"/>
      <c r="D148" s="87" t="s">
        <v>101</v>
      </c>
      <c r="E148" s="88" t="s">
        <v>102</v>
      </c>
      <c r="F148" s="87"/>
      <c r="G148" s="89"/>
      <c r="H148" s="90"/>
      <c r="I148" s="87" t="s">
        <v>101</v>
      </c>
      <c r="J148" s="88" t="s">
        <v>103</v>
      </c>
      <c r="K148" s="91"/>
      <c r="L148" s="88" t="s">
        <v>104</v>
      </c>
      <c r="M148" s="92"/>
      <c r="N148" s="93" t="s">
        <v>105</v>
      </c>
      <c r="O148" s="93"/>
      <c r="P148" s="94"/>
      <c r="Q148" s="95"/>
      <c r="U148" s="97"/>
      <c r="V148" s="97"/>
    </row>
    <row r="149" spans="1:22" s="96" customFormat="1" ht="9" customHeight="1">
      <c r="A149" s="98" t="s">
        <v>106</v>
      </c>
      <c r="B149" s="99"/>
      <c r="C149" s="100"/>
      <c r="D149" s="101">
        <v>1</v>
      </c>
      <c r="E149" s="102">
        <f>IF(D149&gt;$Q$79,,UPPER(VLOOKUP(D149,'[1]PRIPREMA DECACI GT'!$A$7:$R$134,2)))</f>
        <v>0</v>
      </c>
      <c r="F149" s="103" t="s">
        <v>33</v>
      </c>
      <c r="G149" s="169"/>
      <c r="H149" s="170"/>
      <c r="I149" s="104" t="s">
        <v>18</v>
      </c>
      <c r="J149" s="99"/>
      <c r="K149" s="105"/>
      <c r="L149" s="99"/>
      <c r="M149" s="106"/>
      <c r="N149" s="107" t="s">
        <v>107</v>
      </c>
      <c r="O149" s="108"/>
      <c r="P149" s="108"/>
      <c r="Q149" s="109"/>
      <c r="U149" s="97"/>
      <c r="V149" s="97"/>
    </row>
    <row r="150" spans="1:22" s="96" customFormat="1" ht="9" customHeight="1">
      <c r="A150" s="98" t="s">
        <v>108</v>
      </c>
      <c r="B150" s="99"/>
      <c r="C150" s="100"/>
      <c r="D150" s="101">
        <v>2</v>
      </c>
      <c r="E150" s="102">
        <f>IF(D150&gt;$Q$79,,UPPER(VLOOKUP(D150,'[1]PRIPREMA DECACI GT'!$A$7:$R$134,2)))</f>
        <v>0</v>
      </c>
      <c r="F150" s="103" t="s">
        <v>34</v>
      </c>
      <c r="G150" s="171"/>
      <c r="H150" s="172"/>
      <c r="I150" s="104" t="s">
        <v>21</v>
      </c>
      <c r="J150" s="99"/>
      <c r="K150" s="105"/>
      <c r="L150" s="99"/>
      <c r="M150" s="106"/>
      <c r="N150" s="110"/>
      <c r="O150" s="111"/>
      <c r="P150" s="112"/>
      <c r="Q150" s="113"/>
      <c r="U150" s="97"/>
      <c r="V150" s="97"/>
    </row>
    <row r="151" spans="1:22" s="96" customFormat="1" ht="9" customHeight="1">
      <c r="A151" s="114" t="s">
        <v>109</v>
      </c>
      <c r="B151" s="112"/>
      <c r="C151" s="115"/>
      <c r="D151" s="101">
        <v>3</v>
      </c>
      <c r="E151" s="102">
        <f>IF(D151&gt;$Q$79,,UPPER(VLOOKUP(D151,'[1]PRIPREMA DECACI GT'!$A$7:$R$134,2)))</f>
        <v>0</v>
      </c>
      <c r="F151" s="103" t="s">
        <v>36</v>
      </c>
      <c r="G151" s="171"/>
      <c r="H151" s="172"/>
      <c r="I151" s="104" t="s">
        <v>24</v>
      </c>
      <c r="J151" s="99"/>
      <c r="K151" s="105"/>
      <c r="L151" s="99"/>
      <c r="M151" s="106"/>
      <c r="N151" s="107" t="s">
        <v>110</v>
      </c>
      <c r="O151" s="108"/>
      <c r="P151" s="108"/>
      <c r="Q151" s="109"/>
      <c r="U151" s="97"/>
      <c r="V151" s="97"/>
    </row>
    <row r="152" spans="1:22" s="96" customFormat="1" ht="9" customHeight="1">
      <c r="A152" s="116"/>
      <c r="B152" s="28"/>
      <c r="C152" s="117"/>
      <c r="D152" s="101">
        <v>4</v>
      </c>
      <c r="E152" s="102">
        <f>IF(D152&gt;$Q$79,,UPPER(VLOOKUP(D152,'[1]PRIPREMA DECACI GT'!$A$7:$R$134,2)))</f>
        <v>0</v>
      </c>
      <c r="F152" s="103" t="s">
        <v>38</v>
      </c>
      <c r="G152" s="171"/>
      <c r="H152" s="172"/>
      <c r="I152" s="104" t="s">
        <v>26</v>
      </c>
      <c r="J152" s="99"/>
      <c r="K152" s="105"/>
      <c r="L152" s="99"/>
      <c r="M152" s="106"/>
      <c r="N152" s="99"/>
      <c r="O152" s="105"/>
      <c r="P152" s="99"/>
      <c r="Q152" s="106"/>
      <c r="U152" s="97"/>
      <c r="V152" s="97"/>
    </row>
    <row r="153" spans="1:22" s="96" customFormat="1" ht="9" customHeight="1">
      <c r="A153" s="118" t="s">
        <v>111</v>
      </c>
      <c r="B153" s="119"/>
      <c r="C153" s="120"/>
      <c r="D153" s="101" t="s">
        <v>28</v>
      </c>
      <c r="E153" s="102"/>
      <c r="F153" s="103" t="s">
        <v>39</v>
      </c>
      <c r="G153" s="171"/>
      <c r="H153" s="172"/>
      <c r="I153" s="104" t="s">
        <v>28</v>
      </c>
      <c r="J153" s="99"/>
      <c r="K153" s="105"/>
      <c r="L153" s="99"/>
      <c r="M153" s="106"/>
      <c r="N153" s="112"/>
      <c r="O153" s="111"/>
      <c r="P153" s="112"/>
      <c r="Q153" s="113"/>
      <c r="U153" s="97"/>
      <c r="V153" s="97"/>
    </row>
    <row r="154" spans="1:22" s="96" customFormat="1" ht="9" customHeight="1">
      <c r="A154" s="98" t="s">
        <v>106</v>
      </c>
      <c r="B154" s="99"/>
      <c r="C154" s="100"/>
      <c r="D154" s="101" t="s">
        <v>29</v>
      </c>
      <c r="E154" s="102"/>
      <c r="F154" s="103" t="s">
        <v>40</v>
      </c>
      <c r="G154" s="171"/>
      <c r="H154" s="172"/>
      <c r="I154" s="104" t="s">
        <v>29</v>
      </c>
      <c r="J154" s="99"/>
      <c r="K154" s="105"/>
      <c r="L154" s="99"/>
      <c r="M154" s="106"/>
      <c r="N154" s="107" t="s">
        <v>112</v>
      </c>
      <c r="O154" s="108"/>
      <c r="P154" s="108"/>
      <c r="Q154" s="109"/>
      <c r="U154" s="97"/>
      <c r="V154" s="97"/>
    </row>
    <row r="155" spans="1:22" s="96" customFormat="1" ht="9" customHeight="1">
      <c r="A155" s="98" t="s">
        <v>113</v>
      </c>
      <c r="B155" s="99"/>
      <c r="C155" s="121"/>
      <c r="D155" s="101" t="s">
        <v>31</v>
      </c>
      <c r="E155" s="102"/>
      <c r="F155" s="103" t="s">
        <v>41</v>
      </c>
      <c r="G155" s="171"/>
      <c r="H155" s="172"/>
      <c r="I155" s="104" t="s">
        <v>31</v>
      </c>
      <c r="J155" s="99"/>
      <c r="K155" s="105"/>
      <c r="L155" s="99"/>
      <c r="M155" s="106"/>
      <c r="N155" s="99"/>
      <c r="O155" s="105"/>
      <c r="P155" s="99"/>
      <c r="Q155" s="106"/>
      <c r="U155" s="97"/>
      <c r="V155" s="97"/>
    </row>
    <row r="156" spans="1:22" s="96" customFormat="1" ht="9" customHeight="1">
      <c r="A156" s="114" t="s">
        <v>114</v>
      </c>
      <c r="B156" s="112"/>
      <c r="C156" s="122"/>
      <c r="D156" s="123" t="s">
        <v>32</v>
      </c>
      <c r="E156" s="124"/>
      <c r="F156" s="125" t="s">
        <v>43</v>
      </c>
      <c r="G156" s="173"/>
      <c r="H156" s="174"/>
      <c r="I156" s="126" t="s">
        <v>32</v>
      </c>
      <c r="J156" s="112"/>
      <c r="K156" s="111"/>
      <c r="L156" s="112"/>
      <c r="M156" s="113"/>
      <c r="N156" s="112">
        <f>Q81</f>
        <v>0</v>
      </c>
      <c r="O156" s="111"/>
      <c r="P156" s="112"/>
      <c r="Q156" s="127">
        <f>MIN(4,'[1]PRIPREMA DECACI GT'!R82)</f>
        <v>4</v>
      </c>
      <c r="U156" s="97"/>
      <c r="V156" s="97"/>
    </row>
    <row r="157" spans="1:22" s="18" customFormat="1" ht="9">
      <c r="A157" s="28"/>
      <c r="B157" s="29"/>
      <c r="C157" s="29"/>
      <c r="D157" s="29"/>
      <c r="E157" s="30"/>
      <c r="F157" s="30"/>
      <c r="G157" s="128"/>
      <c r="H157" s="30"/>
      <c r="I157" s="31"/>
      <c r="J157" s="29" t="s">
        <v>196</v>
      </c>
      <c r="K157" s="31"/>
      <c r="L157" s="29" t="s">
        <v>197</v>
      </c>
      <c r="M157" s="31"/>
      <c r="N157" s="29" t="s">
        <v>198</v>
      </c>
      <c r="O157" s="31"/>
      <c r="P157" s="29" t="s">
        <v>199</v>
      </c>
      <c r="Q157" s="32"/>
      <c r="U157" s="19"/>
      <c r="V157" s="19"/>
    </row>
    <row r="158" spans="1:22" s="18" customFormat="1" ht="3.75" customHeight="1" thickBot="1">
      <c r="A158" s="129"/>
      <c r="B158" s="34"/>
      <c r="C158" s="35"/>
      <c r="D158" s="34"/>
      <c r="E158" s="36"/>
      <c r="F158" s="36"/>
      <c r="G158" s="37"/>
      <c r="H158" s="36"/>
      <c r="I158" s="38"/>
      <c r="J158" s="34"/>
      <c r="K158" s="38"/>
      <c r="L158" s="34"/>
      <c r="M158" s="38"/>
      <c r="N158" s="34"/>
      <c r="O158" s="38"/>
      <c r="P158" s="34"/>
      <c r="Q158" s="39"/>
      <c r="U158" s="19"/>
      <c r="V158" s="19"/>
    </row>
    <row r="159" spans="1:22" s="50" customFormat="1" ht="10.5" customHeight="1">
      <c r="A159" s="75"/>
      <c r="B159" s="130"/>
      <c r="C159" s="130"/>
      <c r="D159" s="131"/>
      <c r="E159" s="132"/>
      <c r="F159" s="132"/>
      <c r="G159" s="132"/>
      <c r="H159" s="132"/>
      <c r="I159" s="133"/>
      <c r="J159" s="134"/>
      <c r="K159" s="134"/>
      <c r="L159" s="134"/>
      <c r="M159" s="134"/>
      <c r="N159" s="135"/>
      <c r="O159" s="136"/>
      <c r="P159" s="137"/>
      <c r="Q159" s="138" t="s">
        <v>200</v>
      </c>
      <c r="R159" s="49"/>
      <c r="T159" s="51" t="e">
        <f>#REF!</f>
        <v>#REF!</v>
      </c>
      <c r="U159" s="83"/>
      <c r="V159" s="83"/>
    </row>
    <row r="160" spans="1:22" s="50" customFormat="1" ht="9" customHeight="1">
      <c r="A160" s="54"/>
      <c r="B160" s="139"/>
      <c r="C160" s="139"/>
      <c r="D160" s="139"/>
      <c r="E160" s="140"/>
      <c r="F160" s="140"/>
      <c r="G160" s="141"/>
      <c r="H160" s="142" t="s">
        <v>201</v>
      </c>
      <c r="I160" s="133"/>
      <c r="J160" s="45" t="s">
        <v>229</v>
      </c>
      <c r="K160" s="45"/>
      <c r="L160" s="143"/>
      <c r="M160" s="143"/>
      <c r="N160" s="144"/>
      <c r="O160" s="145"/>
      <c r="P160" s="137"/>
      <c r="Q160" s="146"/>
      <c r="R160" s="49"/>
      <c r="T160" s="58" t="e">
        <f>#REF!</f>
        <v>#REF!</v>
      </c>
      <c r="U160" s="83"/>
      <c r="V160" s="83"/>
    </row>
    <row r="161" spans="1:22" s="50" customFormat="1" ht="9" customHeight="1">
      <c r="A161" s="54"/>
      <c r="B161" s="147"/>
      <c r="C161" s="147"/>
      <c r="D161" s="139"/>
      <c r="E161" s="147"/>
      <c r="F161" s="147"/>
      <c r="G161" s="147"/>
      <c r="H161" s="147"/>
      <c r="I161" s="133"/>
      <c r="J161" s="148"/>
      <c r="K161" s="149"/>
      <c r="L161" s="143"/>
      <c r="M161" s="143"/>
      <c r="N161" s="144"/>
      <c r="O161" s="145"/>
      <c r="P161" s="137"/>
      <c r="Q161" s="146"/>
      <c r="R161" s="49"/>
      <c r="T161" s="58" t="e">
        <f>#REF!</f>
        <v>#REF!</v>
      </c>
      <c r="U161" s="83"/>
      <c r="V161" s="83"/>
    </row>
    <row r="162" spans="1:22" s="50" customFormat="1" ht="9" customHeight="1">
      <c r="A162" s="54"/>
      <c r="B162" s="139"/>
      <c r="C162" s="139"/>
      <c r="D162" s="139"/>
      <c r="E162" s="140"/>
      <c r="F162" s="140"/>
      <c r="G162" s="141"/>
      <c r="H162" s="140"/>
      <c r="I162" s="133"/>
      <c r="J162" s="64" t="s">
        <v>27</v>
      </c>
      <c r="K162" s="65" t="s">
        <v>35</v>
      </c>
      <c r="L162" s="45" t="str">
        <f>UPPER(IF(OR(K162="a",K162="as"),J160,IF(OR(K162="b",K162="bs"),J164,)))</f>
        <v>DZUNOV</v>
      </c>
      <c r="M162" s="46"/>
      <c r="N162" s="47"/>
      <c r="O162" s="47"/>
      <c r="P162" s="137"/>
      <c r="Q162" s="146"/>
      <c r="R162" s="49"/>
      <c r="T162" s="58" t="e">
        <f>#REF!</f>
        <v>#REF!</v>
      </c>
      <c r="U162" s="83"/>
      <c r="V162" s="83"/>
    </row>
    <row r="163" spans="1:22" s="50" customFormat="1" ht="9" customHeight="1">
      <c r="A163" s="54"/>
      <c r="B163" s="147"/>
      <c r="C163" s="147"/>
      <c r="D163" s="139"/>
      <c r="E163" s="147"/>
      <c r="F163" s="147"/>
      <c r="G163" s="147"/>
      <c r="H163" s="147"/>
      <c r="I163" s="133"/>
      <c r="J163" s="150"/>
      <c r="K163" s="151"/>
      <c r="L163" s="56" t="s">
        <v>230</v>
      </c>
      <c r="M163" s="68"/>
      <c r="N163" s="47"/>
      <c r="O163" s="47"/>
      <c r="P163" s="137"/>
      <c r="Q163" s="146"/>
      <c r="R163" s="49"/>
      <c r="T163" s="58" t="e">
        <f>#REF!</f>
        <v>#REF!</v>
      </c>
      <c r="U163" s="83"/>
      <c r="V163" s="83"/>
    </row>
    <row r="164" spans="1:22" s="50" customFormat="1" ht="9" customHeight="1">
      <c r="A164" s="54"/>
      <c r="B164" s="139"/>
      <c r="C164" s="139"/>
      <c r="D164" s="139"/>
      <c r="E164" s="140"/>
      <c r="F164" s="140"/>
      <c r="G164" s="141"/>
      <c r="H164" s="142" t="s">
        <v>202</v>
      </c>
      <c r="I164" s="133"/>
      <c r="J164" s="45" t="str">
        <f>UPPER(IF(OR(O30="a",O30="as"),N26,IF(OR(O30="b",O30="bs"),N34,)))</f>
        <v>DZUNOV</v>
      </c>
      <c r="K164" s="152"/>
      <c r="L164" s="150"/>
      <c r="M164" s="62"/>
      <c r="N164" s="47"/>
      <c r="O164" s="47"/>
      <c r="P164" s="137"/>
      <c r="Q164" s="146"/>
      <c r="R164" s="49"/>
      <c r="T164" s="58" t="e">
        <f>#REF!</f>
        <v>#REF!</v>
      </c>
      <c r="U164" s="83"/>
      <c r="V164" s="83"/>
    </row>
    <row r="165" spans="1:22" s="50" customFormat="1" ht="9" customHeight="1">
      <c r="A165" s="54"/>
      <c r="B165" s="147"/>
      <c r="C165" s="147"/>
      <c r="D165" s="139"/>
      <c r="E165" s="147"/>
      <c r="F165" s="147"/>
      <c r="G165" s="147"/>
      <c r="H165" s="147"/>
      <c r="I165" s="153"/>
      <c r="J165" s="148"/>
      <c r="K165" s="143"/>
      <c r="L165" s="150"/>
      <c r="M165" s="62"/>
      <c r="N165" s="47"/>
      <c r="O165" s="47"/>
      <c r="P165" s="137"/>
      <c r="Q165" s="146"/>
      <c r="R165" s="49"/>
      <c r="T165" s="58" t="e">
        <f>#REF!</f>
        <v>#REF!</v>
      </c>
      <c r="U165" s="83"/>
      <c r="V165" s="83"/>
    </row>
    <row r="166" spans="1:22" s="50" customFormat="1" ht="9" customHeight="1">
      <c r="A166" s="54"/>
      <c r="B166" s="139"/>
      <c r="C166" s="139"/>
      <c r="D166" s="139"/>
      <c r="E166" s="140"/>
      <c r="F166" s="140"/>
      <c r="G166" s="141"/>
      <c r="H166" s="154"/>
      <c r="I166" s="133"/>
      <c r="J166" s="143"/>
      <c r="K166" s="143"/>
      <c r="L166" s="64" t="s">
        <v>27</v>
      </c>
      <c r="M166" s="65" t="s">
        <v>23</v>
      </c>
      <c r="N166" s="45" t="str">
        <f>UPPER(IF(OR(M166="a",M166="as"),L162,IF(OR(M166="b",M166="bs"),L170,)))</f>
        <v>DZUNOV</v>
      </c>
      <c r="O166" s="46"/>
      <c r="P166" s="137"/>
      <c r="Q166" s="146"/>
      <c r="R166" s="49"/>
      <c r="T166" s="58" t="e">
        <f>#REF!</f>
        <v>#REF!</v>
      </c>
      <c r="U166" s="83"/>
      <c r="V166" s="83"/>
    </row>
    <row r="167" spans="1:22" s="50" customFormat="1" ht="9" customHeight="1">
      <c r="A167" s="40"/>
      <c r="B167" s="147"/>
      <c r="C167" s="147"/>
      <c r="D167" s="139"/>
      <c r="E167" s="155"/>
      <c r="F167" s="155"/>
      <c r="G167" s="155"/>
      <c r="H167" s="155"/>
      <c r="I167" s="153"/>
      <c r="J167" s="143"/>
      <c r="K167" s="143"/>
      <c r="L167" s="143"/>
      <c r="M167" s="62"/>
      <c r="N167" s="56" t="s">
        <v>232</v>
      </c>
      <c r="O167" s="68"/>
      <c r="P167" s="137"/>
      <c r="Q167" s="146"/>
      <c r="R167" s="49"/>
      <c r="T167" s="58" t="e">
        <f>#REF!</f>
        <v>#REF!</v>
      </c>
      <c r="U167" s="83"/>
      <c r="V167" s="83"/>
    </row>
    <row r="168" spans="1:22" s="50" customFormat="1" ht="9" customHeight="1" thickBot="1">
      <c r="A168" s="54"/>
      <c r="B168" s="139"/>
      <c r="C168" s="139"/>
      <c r="D168" s="139"/>
      <c r="E168" s="140"/>
      <c r="F168" s="140"/>
      <c r="G168" s="141"/>
      <c r="H168" s="142" t="s">
        <v>203</v>
      </c>
      <c r="I168" s="133"/>
      <c r="J168" s="45" t="str">
        <f>UPPER(IF(OR(O46="a",O46="as"),N42,IF(OR(O46="b",O46="bs"),N50,)))</f>
        <v>SPASOJEVIC</v>
      </c>
      <c r="K168" s="45"/>
      <c r="L168" s="143"/>
      <c r="M168" s="62"/>
      <c r="N168" s="47"/>
      <c r="O168" s="62"/>
      <c r="P168" s="137"/>
      <c r="Q168" s="146"/>
      <c r="R168" s="49"/>
      <c r="T168" s="72" t="e">
        <f>#REF!</f>
        <v>#REF!</v>
      </c>
      <c r="U168" s="83"/>
      <c r="V168" s="83"/>
    </row>
    <row r="169" spans="1:22" s="50" customFormat="1" ht="9" customHeight="1">
      <c r="A169" s="54"/>
      <c r="B169" s="147"/>
      <c r="C169" s="147"/>
      <c r="D169" s="139"/>
      <c r="E169" s="147"/>
      <c r="F169" s="147"/>
      <c r="G169" s="147"/>
      <c r="H169" s="147"/>
      <c r="I169" s="133"/>
      <c r="J169" s="148"/>
      <c r="K169" s="149"/>
      <c r="L169" s="143"/>
      <c r="M169" s="62"/>
      <c r="N169" s="47"/>
      <c r="O169" s="62"/>
      <c r="P169" s="137"/>
      <c r="Q169" s="146"/>
      <c r="R169" s="49"/>
      <c r="U169" s="83"/>
      <c r="V169" s="83"/>
    </row>
    <row r="170" spans="1:22" s="50" customFormat="1" ht="9" customHeight="1">
      <c r="A170" s="54"/>
      <c r="B170" s="139"/>
      <c r="C170" s="139"/>
      <c r="D170" s="139"/>
      <c r="E170" s="140"/>
      <c r="F170" s="140"/>
      <c r="G170" s="141"/>
      <c r="H170" s="140"/>
      <c r="I170" s="133"/>
      <c r="J170" s="64" t="s">
        <v>27</v>
      </c>
      <c r="K170" s="65" t="s">
        <v>35</v>
      </c>
      <c r="L170" s="45" t="str">
        <f>UPPER(IF(OR(K170="a",K170="as"),J168,IF(OR(K170="b",K170="bs"),J172,)))</f>
        <v>STIPCIC</v>
      </c>
      <c r="M170" s="70"/>
      <c r="N170" s="47"/>
      <c r="O170" s="62"/>
      <c r="P170" s="137"/>
      <c r="Q170" s="146"/>
      <c r="R170" s="49"/>
      <c r="U170" s="83"/>
      <c r="V170" s="83"/>
    </row>
    <row r="171" spans="1:22" s="50" customFormat="1" ht="9" customHeight="1">
      <c r="A171" s="54"/>
      <c r="B171" s="147"/>
      <c r="C171" s="147"/>
      <c r="D171" s="139"/>
      <c r="E171" s="147"/>
      <c r="F171" s="147"/>
      <c r="G171" s="147"/>
      <c r="H171" s="147"/>
      <c r="I171" s="133"/>
      <c r="J171" s="150"/>
      <c r="K171" s="151"/>
      <c r="L171" s="56" t="s">
        <v>231</v>
      </c>
      <c r="M171" s="47"/>
      <c r="N171" s="47"/>
      <c r="O171" s="62"/>
      <c r="P171" s="137"/>
      <c r="Q171" s="146"/>
      <c r="R171" s="49"/>
      <c r="U171" s="83"/>
      <c r="V171" s="83"/>
    </row>
    <row r="172" spans="1:22" s="50" customFormat="1" ht="9" customHeight="1">
      <c r="A172" s="54"/>
      <c r="B172" s="139"/>
      <c r="C172" s="139"/>
      <c r="D172" s="139"/>
      <c r="E172" s="140"/>
      <c r="F172" s="140"/>
      <c r="G172" s="141"/>
      <c r="H172" s="142" t="s">
        <v>204</v>
      </c>
      <c r="I172" s="133"/>
      <c r="J172" s="45" t="str">
        <f>UPPER(IF(OR(O62="a",O62="as"),N58,IF(OR(O62="b",O62="bs"),N66,)))</f>
        <v>STIPCIC</v>
      </c>
      <c r="K172" s="152"/>
      <c r="L172" s="150"/>
      <c r="M172" s="47"/>
      <c r="N172" s="47"/>
      <c r="O172" s="62"/>
      <c r="P172" s="137"/>
      <c r="Q172" s="146"/>
      <c r="R172" s="49"/>
      <c r="U172" s="83"/>
      <c r="V172" s="83"/>
    </row>
    <row r="173" spans="1:22" s="50" customFormat="1" ht="9" customHeight="1">
      <c r="A173" s="54"/>
      <c r="B173" s="147"/>
      <c r="C173" s="147"/>
      <c r="D173" s="139"/>
      <c r="E173" s="147"/>
      <c r="F173" s="147"/>
      <c r="G173" s="147"/>
      <c r="H173" s="147"/>
      <c r="I173" s="153"/>
      <c r="J173" s="148"/>
      <c r="K173" s="143"/>
      <c r="L173" s="150"/>
      <c r="M173" s="47"/>
      <c r="N173" s="47"/>
      <c r="O173" s="62"/>
      <c r="P173" s="137"/>
      <c r="Q173" s="146"/>
      <c r="R173" s="49"/>
      <c r="U173" s="83"/>
      <c r="V173" s="83"/>
    </row>
    <row r="174" spans="1:22" s="50" customFormat="1" ht="9" customHeight="1">
      <c r="A174" s="54"/>
      <c r="B174" s="156" t="s">
        <v>205</v>
      </c>
      <c r="C174" s="156"/>
      <c r="D174" s="156"/>
      <c r="E174" s="154"/>
      <c r="F174" s="154"/>
      <c r="G174" s="157"/>
      <c r="H174" s="154"/>
      <c r="I174" s="133"/>
      <c r="J174" s="143"/>
      <c r="K174" s="143"/>
      <c r="L174" s="150"/>
      <c r="M174" s="63"/>
      <c r="N174" s="64" t="s">
        <v>27</v>
      </c>
      <c r="O174" s="65" t="s">
        <v>35</v>
      </c>
      <c r="P174" s="45" t="str">
        <f>UPPER(IF(OR(O174="a",O174="as"),N166,IF(OR(O174="b",O174="bs"),N182,)))</f>
        <v>MILIJANOVIC</v>
      </c>
      <c r="Q174" s="46"/>
      <c r="R174" s="49"/>
      <c r="U174" s="83"/>
      <c r="V174" s="83"/>
    </row>
    <row r="175" spans="1:22" s="50" customFormat="1" ht="9" customHeight="1">
      <c r="A175" s="54"/>
      <c r="B175" s="147"/>
      <c r="C175" s="147"/>
      <c r="D175" s="139"/>
      <c r="E175" s="147"/>
      <c r="F175" s="147"/>
      <c r="G175" s="147"/>
      <c r="H175" s="147"/>
      <c r="I175" s="133"/>
      <c r="J175" s="143"/>
      <c r="K175" s="143"/>
      <c r="L175" s="143"/>
      <c r="M175" s="47"/>
      <c r="N175" s="143"/>
      <c r="O175" s="62"/>
      <c r="P175" s="56" t="s">
        <v>233</v>
      </c>
      <c r="Q175" s="158"/>
      <c r="R175" s="49"/>
      <c r="U175" s="83"/>
      <c r="V175" s="83"/>
    </row>
    <row r="176" spans="1:22" s="50" customFormat="1" ht="9" customHeight="1">
      <c r="A176" s="54"/>
      <c r="B176" s="139"/>
      <c r="C176" s="139"/>
      <c r="D176" s="139"/>
      <c r="E176" s="140"/>
      <c r="F176" s="140"/>
      <c r="G176" s="141"/>
      <c r="H176" s="142" t="s">
        <v>206</v>
      </c>
      <c r="I176" s="133"/>
      <c r="J176" s="45" t="str">
        <f>UPPER(IF(OR(O90="a",O90="as"),N86,IF(OR(O90="b",O90="bs"),N94,)))</f>
        <v>KOTLICA</v>
      </c>
      <c r="K176" s="45"/>
      <c r="L176" s="143"/>
      <c r="M176" s="47"/>
      <c r="N176" s="47"/>
      <c r="O176" s="62"/>
      <c r="P176" s="137"/>
      <c r="Q176" s="159"/>
      <c r="R176" s="49"/>
      <c r="U176" s="83"/>
      <c r="V176" s="83"/>
    </row>
    <row r="177" spans="1:22" s="50" customFormat="1" ht="9" customHeight="1">
      <c r="A177" s="54"/>
      <c r="B177" s="147"/>
      <c r="C177" s="147"/>
      <c r="D177" s="139"/>
      <c r="E177" s="147"/>
      <c r="F177" s="147"/>
      <c r="G177" s="147"/>
      <c r="H177" s="147"/>
      <c r="I177" s="133"/>
      <c r="J177" s="148"/>
      <c r="K177" s="149"/>
      <c r="L177" s="143"/>
      <c r="M177" s="47"/>
      <c r="N177" s="47"/>
      <c r="O177" s="62"/>
      <c r="P177" s="137"/>
      <c r="Q177" s="159"/>
      <c r="R177" s="49"/>
      <c r="U177" s="83"/>
      <c r="V177" s="83"/>
    </row>
    <row r="178" spans="1:22" s="50" customFormat="1" ht="9" customHeight="1">
      <c r="A178" s="54"/>
      <c r="B178" s="139"/>
      <c r="C178" s="139"/>
      <c r="D178" s="139"/>
      <c r="E178" s="140"/>
      <c r="F178" s="140"/>
      <c r="G178" s="141"/>
      <c r="H178" s="140"/>
      <c r="I178" s="133"/>
      <c r="J178" s="64" t="s">
        <v>27</v>
      </c>
      <c r="K178" s="65" t="s">
        <v>210</v>
      </c>
      <c r="L178" s="45" t="str">
        <f>UPPER(IF(OR(K178="a",K178="as"),J176,IF(OR(K178="b",K178="bs"),J180,)))</f>
        <v>KOTLICA</v>
      </c>
      <c r="M178" s="46"/>
      <c r="N178" s="47"/>
      <c r="O178" s="62"/>
      <c r="P178" s="137"/>
      <c r="Q178" s="159"/>
      <c r="R178" s="49"/>
      <c r="U178" s="83"/>
      <c r="V178" s="83"/>
    </row>
    <row r="179" spans="1:22" s="50" customFormat="1" ht="9" customHeight="1">
      <c r="A179" s="54"/>
      <c r="B179" s="147"/>
      <c r="C179" s="147"/>
      <c r="D179" s="139"/>
      <c r="E179" s="147"/>
      <c r="F179" s="147"/>
      <c r="G179" s="147"/>
      <c r="H179" s="147"/>
      <c r="I179" s="133"/>
      <c r="J179" s="150"/>
      <c r="K179" s="151"/>
      <c r="L179" s="56" t="s">
        <v>219</v>
      </c>
      <c r="M179" s="68"/>
      <c r="N179" s="47"/>
      <c r="O179" s="62"/>
      <c r="P179" s="137"/>
      <c r="Q179" s="159"/>
      <c r="R179" s="49"/>
      <c r="U179" s="83"/>
      <c r="V179" s="83"/>
    </row>
    <row r="180" spans="1:22" s="50" customFormat="1" ht="9" customHeight="1">
      <c r="A180" s="40"/>
      <c r="B180" s="139"/>
      <c r="C180" s="139"/>
      <c r="D180" s="139"/>
      <c r="E180" s="140"/>
      <c r="F180" s="140"/>
      <c r="G180" s="141"/>
      <c r="H180" s="142" t="s">
        <v>207</v>
      </c>
      <c r="I180" s="133"/>
      <c r="J180" s="45" t="str">
        <f>UPPER(IF(OR(O106="a",O106="as"),N102,IF(OR(O106="b",O106="bs"),N110,)))</f>
        <v>KOSTIC</v>
      </c>
      <c r="K180" s="152"/>
      <c r="L180" s="150"/>
      <c r="M180" s="62"/>
      <c r="N180" s="47"/>
      <c r="O180" s="62"/>
      <c r="P180" s="137"/>
      <c r="Q180" s="159"/>
      <c r="R180" s="49"/>
      <c r="U180" s="83"/>
      <c r="V180" s="83"/>
    </row>
    <row r="181" spans="1:22" s="50" customFormat="1" ht="9" customHeight="1">
      <c r="A181" s="40"/>
      <c r="B181" s="147"/>
      <c r="C181" s="147"/>
      <c r="D181" s="139"/>
      <c r="E181" s="155"/>
      <c r="F181" s="155"/>
      <c r="G181" s="155"/>
      <c r="H181" s="155"/>
      <c r="I181" s="153"/>
      <c r="J181" s="148"/>
      <c r="K181" s="143"/>
      <c r="L181" s="150"/>
      <c r="M181" s="62"/>
      <c r="N181" s="47"/>
      <c r="O181" s="62"/>
      <c r="P181" s="137"/>
      <c r="Q181" s="159"/>
      <c r="R181" s="49"/>
      <c r="U181" s="83"/>
      <c r="V181" s="83"/>
    </row>
    <row r="182" spans="1:22" s="50" customFormat="1" ht="9" customHeight="1">
      <c r="A182" s="54"/>
      <c r="B182" s="139"/>
      <c r="C182" s="139"/>
      <c r="D182" s="139"/>
      <c r="E182" s="140"/>
      <c r="F182" s="140"/>
      <c r="G182" s="141"/>
      <c r="H182" s="154"/>
      <c r="I182" s="133"/>
      <c r="J182" s="143"/>
      <c r="K182" s="143"/>
      <c r="L182" s="64" t="s">
        <v>27</v>
      </c>
      <c r="M182" s="65" t="s">
        <v>211</v>
      </c>
      <c r="N182" s="45" t="str">
        <f>UPPER(IF(OR(M182="a",M182="as"),L178,IF(OR(M182="b",M182="bs"),L186,)))</f>
        <v>MILIJANOVIC</v>
      </c>
      <c r="O182" s="70"/>
      <c r="P182" s="137"/>
      <c r="Q182" s="159"/>
      <c r="R182" s="49"/>
      <c r="U182" s="83"/>
      <c r="V182" s="83"/>
    </row>
    <row r="183" spans="1:22" s="50" customFormat="1" ht="9" customHeight="1">
      <c r="A183" s="54"/>
      <c r="B183" s="147"/>
      <c r="C183" s="147"/>
      <c r="D183" s="139"/>
      <c r="E183" s="147"/>
      <c r="F183" s="147"/>
      <c r="G183" s="147"/>
      <c r="H183" s="147"/>
      <c r="I183" s="153"/>
      <c r="J183" s="143"/>
      <c r="K183" s="143"/>
      <c r="L183" s="143"/>
      <c r="M183" s="62"/>
      <c r="N183" s="56" t="s">
        <v>227</v>
      </c>
      <c r="O183" s="63"/>
      <c r="P183" s="137"/>
      <c r="Q183" s="159"/>
      <c r="R183" s="49"/>
      <c r="U183" s="83"/>
      <c r="V183" s="83"/>
    </row>
    <row r="184" spans="1:22" s="50" customFormat="1" ht="9" customHeight="1">
      <c r="A184" s="54"/>
      <c r="B184" s="139"/>
      <c r="C184" s="139"/>
      <c r="D184" s="139"/>
      <c r="E184" s="140"/>
      <c r="F184" s="140"/>
      <c r="G184" s="141"/>
      <c r="H184" s="142" t="s">
        <v>208</v>
      </c>
      <c r="I184" s="133"/>
      <c r="J184" s="45" t="str">
        <f>UPPER(IF(OR(O122="a",O122="as"),N118,IF(OR(O122="b",O122="bs"),N126,)))</f>
        <v>PETROVIC</v>
      </c>
      <c r="K184" s="45"/>
      <c r="L184" s="143"/>
      <c r="M184" s="62"/>
      <c r="N184" s="47"/>
      <c r="O184" s="63"/>
      <c r="P184" s="137"/>
      <c r="Q184" s="159"/>
      <c r="R184" s="49"/>
      <c r="U184" s="83"/>
      <c r="V184" s="83"/>
    </row>
    <row r="185" spans="1:22" s="50" customFormat="1" ht="9" customHeight="1">
      <c r="A185" s="54"/>
      <c r="B185" s="147"/>
      <c r="C185" s="147"/>
      <c r="D185" s="139"/>
      <c r="E185" s="147"/>
      <c r="F185" s="147"/>
      <c r="G185" s="147"/>
      <c r="H185" s="147"/>
      <c r="I185" s="133"/>
      <c r="J185" s="148"/>
      <c r="K185" s="149"/>
      <c r="L185" s="143"/>
      <c r="M185" s="62"/>
      <c r="N185" s="47"/>
      <c r="O185" s="63"/>
      <c r="P185" s="137"/>
      <c r="Q185" s="159"/>
      <c r="R185" s="49"/>
      <c r="U185" s="83"/>
      <c r="V185" s="83"/>
    </row>
    <row r="186" spans="1:22" s="50" customFormat="1" ht="9" customHeight="1">
      <c r="A186" s="54"/>
      <c r="B186" s="139"/>
      <c r="C186" s="139"/>
      <c r="D186" s="139"/>
      <c r="E186" s="140"/>
      <c r="F186" s="140"/>
      <c r="G186" s="141"/>
      <c r="H186" s="140"/>
      <c r="I186" s="133"/>
      <c r="J186" s="64" t="s">
        <v>27</v>
      </c>
      <c r="K186" s="65" t="s">
        <v>211</v>
      </c>
      <c r="L186" s="45" t="str">
        <f>UPPER(IF(OR(K186="a",K186="as"),J184,IF(OR(K186="b",K186="bs"),J188,)))</f>
        <v>MILIJANOVIC</v>
      </c>
      <c r="M186" s="70"/>
      <c r="N186" s="47"/>
      <c r="O186" s="63"/>
      <c r="P186" s="137"/>
      <c r="Q186" s="159"/>
      <c r="R186" s="49"/>
      <c r="U186" s="83"/>
      <c r="V186" s="83"/>
    </row>
    <row r="187" spans="1:22" s="50" customFormat="1" ht="9" customHeight="1">
      <c r="A187" s="54"/>
      <c r="B187" s="147"/>
      <c r="C187" s="147"/>
      <c r="D187" s="139"/>
      <c r="E187" s="147"/>
      <c r="F187" s="147"/>
      <c r="G187" s="147"/>
      <c r="H187" s="147"/>
      <c r="I187" s="133"/>
      <c r="J187" s="150"/>
      <c r="K187" s="151"/>
      <c r="L187" s="56" t="s">
        <v>47</v>
      </c>
      <c r="M187" s="47"/>
      <c r="N187" s="47"/>
      <c r="O187" s="47"/>
      <c r="P187" s="137"/>
      <c r="Q187" s="159"/>
      <c r="R187" s="49"/>
      <c r="U187" s="83"/>
      <c r="V187" s="83"/>
    </row>
    <row r="188" spans="1:22" s="50" customFormat="1" ht="9" customHeight="1">
      <c r="A188" s="54"/>
      <c r="B188" s="139"/>
      <c r="C188" s="139"/>
      <c r="D188" s="139"/>
      <c r="E188" s="140"/>
      <c r="F188" s="140"/>
      <c r="G188" s="141"/>
      <c r="H188" s="142" t="s">
        <v>209</v>
      </c>
      <c r="I188" s="133"/>
      <c r="J188" s="45" t="str">
        <f>UPPER(IF(OR(O138="a",O138="as"),N134,IF(OR(O138="b",O138="bs"),N142,)))</f>
        <v>MILIJANOVIC</v>
      </c>
      <c r="K188" s="152"/>
      <c r="L188" s="160"/>
      <c r="M188" s="47"/>
      <c r="N188" s="47"/>
      <c r="O188" s="47"/>
      <c r="P188" s="137"/>
      <c r="Q188" s="159"/>
      <c r="R188" s="49"/>
      <c r="U188" s="83"/>
      <c r="V188" s="83"/>
    </row>
    <row r="189" spans="1:22" s="50" customFormat="1" ht="9" customHeight="1">
      <c r="A189" s="161"/>
      <c r="B189" s="130"/>
      <c r="C189" s="130"/>
      <c r="D189" s="131"/>
      <c r="E189" s="130"/>
      <c r="F189" s="130"/>
      <c r="G189" s="130"/>
      <c r="H189" s="130"/>
      <c r="I189" s="133"/>
      <c r="J189" s="134"/>
      <c r="K189" s="134"/>
      <c r="L189" s="134"/>
      <c r="M189" s="81"/>
      <c r="N189" s="81"/>
      <c r="O189" s="81"/>
      <c r="P189" s="137"/>
      <c r="Q189" s="146"/>
      <c r="R189" s="49"/>
      <c r="U189" s="83"/>
      <c r="V189" s="83"/>
    </row>
    <row r="216" spans="4:9" ht="12.75">
      <c r="D216" s="162"/>
      <c r="E216" s="162"/>
      <c r="F216" s="162"/>
      <c r="I216" s="163"/>
    </row>
    <row r="217" spans="1:22" s="96" customFormat="1" ht="10.5" customHeight="1">
      <c r="A217" s="84" t="s">
        <v>100</v>
      </c>
      <c r="B217" s="85"/>
      <c r="C217" s="86"/>
      <c r="D217" s="165" t="s">
        <v>101</v>
      </c>
      <c r="E217" s="166" t="s">
        <v>102</v>
      </c>
      <c r="F217" s="165" t="s">
        <v>101</v>
      </c>
      <c r="G217" s="89" t="s">
        <v>102</v>
      </c>
      <c r="H217" s="167"/>
      <c r="I217" s="165" t="s">
        <v>101</v>
      </c>
      <c r="J217" s="88" t="s">
        <v>103</v>
      </c>
      <c r="K217" s="91"/>
      <c r="L217" s="88" t="s">
        <v>104</v>
      </c>
      <c r="M217" s="92"/>
      <c r="N217" s="93" t="s">
        <v>105</v>
      </c>
      <c r="O217" s="93"/>
      <c r="P217" s="94"/>
      <c r="Q217" s="95"/>
      <c r="U217" s="97"/>
      <c r="V217" s="97"/>
    </row>
    <row r="218" spans="1:22" s="96" customFormat="1" ht="9" customHeight="1">
      <c r="A218" s="98" t="s">
        <v>106</v>
      </c>
      <c r="B218" s="99"/>
      <c r="C218" s="100"/>
      <c r="D218" s="101">
        <v>1</v>
      </c>
      <c r="E218" s="102">
        <f>IF(D218&gt;$Q$79,,UPPER(VLOOKUP(D218,'[1]PRIPREMA DECACI GT'!$A$7:$R$134,2)))</f>
        <v>0</v>
      </c>
      <c r="F218" s="103" t="s">
        <v>33</v>
      </c>
      <c r="G218" s="169"/>
      <c r="H218" s="170"/>
      <c r="I218" s="104" t="s">
        <v>18</v>
      </c>
      <c r="J218" s="99"/>
      <c r="K218" s="105"/>
      <c r="L218" s="99"/>
      <c r="M218" s="106"/>
      <c r="N218" s="107" t="s">
        <v>107</v>
      </c>
      <c r="O218" s="108"/>
      <c r="P218" s="108"/>
      <c r="Q218" s="109"/>
      <c r="U218" s="97"/>
      <c r="V218" s="97"/>
    </row>
    <row r="219" spans="1:22" s="96" customFormat="1" ht="9" customHeight="1">
      <c r="A219" s="98" t="s">
        <v>108</v>
      </c>
      <c r="B219" s="99"/>
      <c r="C219" s="100"/>
      <c r="D219" s="101">
        <v>2</v>
      </c>
      <c r="E219" s="102">
        <f>IF(D219&gt;$Q$79,,UPPER(VLOOKUP(D219,'[1]PRIPREMA DECACI GT'!$A$7:$R$134,2)))</f>
        <v>0</v>
      </c>
      <c r="F219" s="103" t="s">
        <v>34</v>
      </c>
      <c r="G219" s="171"/>
      <c r="H219" s="172"/>
      <c r="I219" s="104" t="s">
        <v>21</v>
      </c>
      <c r="J219" s="99"/>
      <c r="K219" s="105"/>
      <c r="L219" s="99"/>
      <c r="M219" s="106"/>
      <c r="N219" s="110"/>
      <c r="O219" s="111"/>
      <c r="P219" s="112"/>
      <c r="Q219" s="113"/>
      <c r="U219" s="97"/>
      <c r="V219" s="97"/>
    </row>
    <row r="220" spans="1:22" s="96" customFormat="1" ht="9" customHeight="1">
      <c r="A220" s="114" t="s">
        <v>109</v>
      </c>
      <c r="B220" s="112"/>
      <c r="C220" s="115"/>
      <c r="D220" s="101">
        <v>3</v>
      </c>
      <c r="E220" s="102">
        <f>IF(D220&gt;$Q$79,,UPPER(VLOOKUP(D220,'[1]PRIPREMA DECACI GT'!$A$7:$R$134,2)))</f>
        <v>0</v>
      </c>
      <c r="F220" s="103" t="s">
        <v>36</v>
      </c>
      <c r="G220" s="171"/>
      <c r="H220" s="172"/>
      <c r="I220" s="104" t="s">
        <v>24</v>
      </c>
      <c r="J220" s="99"/>
      <c r="K220" s="105"/>
      <c r="L220" s="99"/>
      <c r="M220" s="106"/>
      <c r="N220" s="107" t="s">
        <v>110</v>
      </c>
      <c r="O220" s="108"/>
      <c r="P220" s="108"/>
      <c r="Q220" s="109"/>
      <c r="U220" s="97"/>
      <c r="V220" s="97"/>
    </row>
    <row r="221" spans="1:22" s="96" customFormat="1" ht="9" customHeight="1">
      <c r="A221" s="116"/>
      <c r="B221" s="28"/>
      <c r="C221" s="117"/>
      <c r="D221" s="101">
        <v>4</v>
      </c>
      <c r="E221" s="102">
        <f>IF(D221&gt;$Q$79,,UPPER(VLOOKUP(D221,'[1]PRIPREMA DECACI GT'!$A$7:$R$134,2)))</f>
        <v>0</v>
      </c>
      <c r="F221" s="103" t="s">
        <v>38</v>
      </c>
      <c r="G221" s="171"/>
      <c r="H221" s="172"/>
      <c r="I221" s="104" t="s">
        <v>26</v>
      </c>
      <c r="J221" s="99"/>
      <c r="K221" s="105"/>
      <c r="L221" s="99"/>
      <c r="M221" s="106"/>
      <c r="N221" s="99"/>
      <c r="O221" s="105"/>
      <c r="P221" s="99"/>
      <c r="Q221" s="106"/>
      <c r="U221" s="97"/>
      <c r="V221" s="97"/>
    </row>
    <row r="222" spans="1:22" s="96" customFormat="1" ht="9" customHeight="1">
      <c r="A222" s="118" t="s">
        <v>111</v>
      </c>
      <c r="B222" s="119"/>
      <c r="C222" s="120"/>
      <c r="D222" s="101" t="s">
        <v>28</v>
      </c>
      <c r="E222" s="102"/>
      <c r="F222" s="103" t="s">
        <v>39</v>
      </c>
      <c r="G222" s="171"/>
      <c r="H222" s="172"/>
      <c r="I222" s="104" t="s">
        <v>28</v>
      </c>
      <c r="J222" s="99"/>
      <c r="K222" s="105"/>
      <c r="L222" s="99"/>
      <c r="M222" s="106"/>
      <c r="N222" s="112"/>
      <c r="O222" s="111"/>
      <c r="P222" s="112"/>
      <c r="Q222" s="113"/>
      <c r="U222" s="97"/>
      <c r="V222" s="97"/>
    </row>
    <row r="223" spans="1:22" s="96" customFormat="1" ht="9" customHeight="1">
      <c r="A223" s="98" t="s">
        <v>106</v>
      </c>
      <c r="B223" s="99"/>
      <c r="C223" s="100"/>
      <c r="D223" s="101" t="s">
        <v>29</v>
      </c>
      <c r="E223" s="102"/>
      <c r="F223" s="103" t="s">
        <v>40</v>
      </c>
      <c r="G223" s="171"/>
      <c r="H223" s="172"/>
      <c r="I223" s="104" t="s">
        <v>29</v>
      </c>
      <c r="J223" s="99"/>
      <c r="K223" s="105"/>
      <c r="L223" s="99"/>
      <c r="M223" s="106"/>
      <c r="N223" s="107" t="s">
        <v>112</v>
      </c>
      <c r="O223" s="108"/>
      <c r="P223" s="108"/>
      <c r="Q223" s="109"/>
      <c r="U223" s="97"/>
      <c r="V223" s="97"/>
    </row>
    <row r="224" spans="1:22" s="96" customFormat="1" ht="9" customHeight="1">
      <c r="A224" s="98" t="s">
        <v>113</v>
      </c>
      <c r="B224" s="99"/>
      <c r="C224" s="121"/>
      <c r="D224" s="101" t="s">
        <v>31</v>
      </c>
      <c r="E224" s="102"/>
      <c r="F224" s="103" t="s">
        <v>41</v>
      </c>
      <c r="G224" s="171"/>
      <c r="H224" s="172"/>
      <c r="I224" s="104" t="s">
        <v>31</v>
      </c>
      <c r="J224" s="99"/>
      <c r="K224" s="105"/>
      <c r="L224" s="99"/>
      <c r="M224" s="106"/>
      <c r="N224" s="99"/>
      <c r="O224" s="105"/>
      <c r="P224" s="99"/>
      <c r="Q224" s="106"/>
      <c r="U224" s="97"/>
      <c r="V224" s="97"/>
    </row>
    <row r="225" spans="1:22" s="96" customFormat="1" ht="9" customHeight="1">
      <c r="A225" s="114" t="s">
        <v>114</v>
      </c>
      <c r="B225" s="112"/>
      <c r="C225" s="122"/>
      <c r="D225" s="123" t="s">
        <v>32</v>
      </c>
      <c r="E225" s="124"/>
      <c r="F225" s="125" t="s">
        <v>43</v>
      </c>
      <c r="G225" s="173"/>
      <c r="H225" s="174"/>
      <c r="I225" s="126" t="s">
        <v>32</v>
      </c>
      <c r="J225" s="112"/>
      <c r="K225" s="111"/>
      <c r="L225" s="112"/>
      <c r="M225" s="113"/>
      <c r="N225" s="112">
        <f>Q150</f>
        <v>0</v>
      </c>
      <c r="O225" s="111"/>
      <c r="P225" s="112"/>
      <c r="Q225" s="127">
        <f>MIN(4,'[1]PRIPREMA DECACI GT'!R151)</f>
        <v>4</v>
      </c>
      <c r="U225" s="97"/>
      <c r="V225" s="97"/>
    </row>
  </sheetData>
  <sheetProtection/>
  <mergeCells count="25">
    <mergeCell ref="G220:H220"/>
    <mergeCell ref="G153:H153"/>
    <mergeCell ref="G77:H77"/>
    <mergeCell ref="G78:H78"/>
    <mergeCell ref="G152:H152"/>
    <mergeCell ref="G225:H225"/>
    <mergeCell ref="G154:H154"/>
    <mergeCell ref="G155:H155"/>
    <mergeCell ref="G156:H156"/>
    <mergeCell ref="G224:H224"/>
    <mergeCell ref="G218:H218"/>
    <mergeCell ref="G221:H221"/>
    <mergeCell ref="G222:H222"/>
    <mergeCell ref="G223:H223"/>
    <mergeCell ref="G219:H219"/>
    <mergeCell ref="A4:C4"/>
    <mergeCell ref="G149:H149"/>
    <mergeCell ref="G150:H150"/>
    <mergeCell ref="G151:H151"/>
    <mergeCell ref="G73:H73"/>
    <mergeCell ref="G79:H79"/>
    <mergeCell ref="G80:H80"/>
    <mergeCell ref="G74:H74"/>
    <mergeCell ref="G75:H75"/>
    <mergeCell ref="G76:H76"/>
  </mergeCells>
  <conditionalFormatting sqref="G7:G70 G83:G146 G175 G177 G179 G181 G183 G185 G187 G159 G161 G163 G165 G167 G169 G171 G173 G189">
    <cfRule type="expression" priority="1" dxfId="0" stopIfTrue="1">
      <formula>AND($D7&lt;9,$C7&gt;0)</formula>
    </cfRule>
  </conditionalFormatting>
  <conditionalFormatting sqref="B7:B70 B83:B146 B159 B161 B163 B165 B167 B169 B171 B173 B175 B177 B179 B181 B183 B185 B187 B189">
    <cfRule type="cellIs" priority="2" dxfId="1" operator="equal" stopIfTrue="1">
      <formula>"QA"</formula>
    </cfRule>
    <cfRule type="cellIs" priority="3" dxfId="1" operator="equal" stopIfTrue="1">
      <formula>"DA"</formula>
    </cfRule>
  </conditionalFormatting>
  <conditionalFormatting sqref="E187 E177 E185 E183 E181 E179 E175 E171 E173 E161 E169 E167 E165 E163 E159 E189">
    <cfRule type="cellIs" priority="4" dxfId="2" operator="equal" stopIfTrue="1">
      <formula>"Bye"</formula>
    </cfRule>
  </conditionalFormatting>
  <conditionalFormatting sqref="N174 J186 J178 J162 L182 L166 J170 L134 L118 L102 L86 L126 L110 L94 L142 N90 N106 N122 N138 L58 L42 L26 L10 L50 L34 L18 L66 N14 N30 N46 N62">
    <cfRule type="expression" priority="5" dxfId="3" stopIfTrue="1">
      <formula>AND($N$1="CU",J10="Umpire")</formula>
    </cfRule>
    <cfRule type="expression" priority="6" dxfId="4" stopIfTrue="1">
      <formula>AND($N$1="CU",J10&lt;&gt;"Umpire",K10&lt;&gt;"")</formula>
    </cfRule>
    <cfRule type="expression" priority="7" dxfId="5"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8" dxfId="0" stopIfTrue="1">
      <formula>I8="as"</formula>
    </cfRule>
    <cfRule type="expression" priority="9" dxfId="0"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0" dxfId="6"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1" dxfId="0" stopIfTrue="1">
      <formula>I8="as"</formula>
    </cfRule>
    <cfRule type="expression" priority="12" dxfId="0" stopIfTrue="1">
      <formula>I8="bs"</formula>
    </cfRule>
  </conditionalFormatting>
  <conditionalFormatting sqref="Q80">
    <cfRule type="expression" priority="13" dxfId="6" stopIfTrue="1">
      <formula>$N$1="CU"</formula>
    </cfRule>
  </conditionalFormatting>
  <conditionalFormatting sqref="Q156">
    <cfRule type="expression" priority="14" dxfId="6" stopIfTrue="1">
      <formula>$N$1="CU"</formula>
    </cfRule>
  </conditionalFormatting>
  <conditionalFormatting sqref="Q156">
    <cfRule type="expression" priority="15" dxfId="6" stopIfTrue="1">
      <formula>$N$1="CU"</formula>
    </cfRule>
  </conditionalFormatting>
  <conditionalFormatting sqref="Q156">
    <cfRule type="expression" priority="16" dxfId="6" stopIfTrue="1">
      <formula>$N$1="CU"</formula>
    </cfRule>
  </conditionalFormatting>
  <conditionalFormatting sqref="Q225">
    <cfRule type="expression" priority="17" dxfId="6" stopIfTrue="1">
      <formula>$N$1="CU"</formula>
    </cfRule>
  </conditionalFormatting>
  <conditionalFormatting sqref="Q225">
    <cfRule type="expression" priority="18" dxfId="6" stopIfTrue="1">
      <formula>$N$1="CU"</formula>
    </cfRule>
  </conditionalFormatting>
  <conditionalFormatting sqref="Q80">
    <cfRule type="expression" priority="19" dxfId="6" stopIfTrue="1">
      <formula>$N$1="CU"</formula>
    </cfRule>
  </conditionalFormatting>
  <conditionalFormatting sqref="Q80">
    <cfRule type="expression" priority="20" dxfId="6" stopIfTrue="1">
      <formula>$N$1="CU"</formula>
    </cfRule>
  </conditionalFormatting>
  <conditionalFormatting sqref="D7:D70 D83:D146">
    <cfRule type="expression" priority="21" dxfId="7" stopIfTrue="1">
      <formula>$D7&gt;0</formula>
    </cfRule>
  </conditionalFormatting>
  <dataValidations count="2">
    <dataValidation type="list" allowBlank="1" showInputMessage="1" sqref="L86 L94 L102 L110 L118 L126 L134 L142 N90 N106 N122 N138 J186 L182 J170 J162 N174 L166 J178 L10 L18 L26 L34 L42 L50 L58 L66 N14 N30 N46 N62">
      <formula1>$T$7:$T$16</formula1>
    </dataValidation>
    <dataValidation allowBlank="1" showInputMessage="1" sqref="H160 H184 H164 H168 H172 H176 H180 H188"/>
  </dataValidations>
  <printOptions horizontalCentered="1"/>
  <pageMargins left="0.35" right="0.35" top="0.35" bottom="0.35" header="0" footer="0"/>
  <pageSetup horizontalDpi="600" verticalDpi="60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2010-04-10T16:44:39Z</dcterms:created>
  <dcterms:modified xsi:type="dcterms:W3CDTF">2010-04-16T12:22:22Z</dcterms:modified>
  <cp:category/>
  <cp:version/>
  <cp:contentType/>
  <cp:contentStatus/>
</cp:coreProperties>
</file>