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9345" activeTab="0"/>
  </bookViews>
  <sheets>
    <sheet name="DECACI DUBL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DUBL 32'!$A$1:$R$81</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D9" authorId="0">
      <text>
        <r>
          <rPr>
            <b/>
            <sz val="8"/>
            <color indexed="8"/>
            <rFont val="Tahoma"/>
            <family val="2"/>
          </rPr>
          <t xml:space="preserve">Pre zreba:
U listi za pripremu da li ste:
- popunili QA, WC's?
- popunili brojeve nosioca?
- sortirali?
Ako DA: nastavite sa zrebom
U suprotnom: zavrsite pripremu
</t>
        </r>
      </text>
    </comment>
    <comment ref="D11" authorId="0">
      <text>
        <r>
          <rPr>
            <b/>
            <sz val="8"/>
            <color indexed="8"/>
            <rFont val="Tahoma"/>
            <family val="2"/>
          </rPr>
          <t xml:space="preserve">Pre zreba:
U listi za pripremu da li ste:
- popunili QA, WC's?
- popunili brojeve nosioca?
- sortirali?
Ako DA: nastavite sa zrebom
U suprotnom: zavrsite pripremu
</t>
        </r>
      </text>
    </comment>
    <comment ref="D13" authorId="0">
      <text>
        <r>
          <rPr>
            <b/>
            <sz val="8"/>
            <color indexed="8"/>
            <rFont val="Tahoma"/>
            <family val="2"/>
          </rPr>
          <t xml:space="preserve">Pre zreba:
U listi za pripremu da li ste:
- popunili QA, WC's?
- popunili brojeve nosioca?
- sortirali?
Ako DA: nastavite sa zrebom
U suprotnom: zavrsite pripremu
</t>
        </r>
      </text>
    </comment>
    <comment ref="D15" authorId="0">
      <text>
        <r>
          <rPr>
            <b/>
            <sz val="8"/>
            <color indexed="8"/>
            <rFont val="Tahoma"/>
            <family val="2"/>
          </rPr>
          <t xml:space="preserve">Pre zreba:
U listi za pripremu da li ste:
- popunili QA, WC's?
- popunili brojeve nosioca?
- sortirali?
Ako DA: nastavite sa zrebom
U suprotnom: zavrsite pripremu
</t>
        </r>
      </text>
    </comment>
    <comment ref="D17" authorId="0">
      <text>
        <r>
          <rPr>
            <b/>
            <sz val="8"/>
            <color indexed="8"/>
            <rFont val="Tahoma"/>
            <family val="2"/>
          </rPr>
          <t xml:space="preserve">Pre zreba:
U listi za pripremu da li ste:
- popunili QA, WC's?
- popunili brojeve nosioca?
- sortirali?
Ako DA: nastavite sa zrebom
U suprotnom: zavrsite pripremu
</t>
        </r>
      </text>
    </comment>
    <comment ref="D19" authorId="0">
      <text>
        <r>
          <rPr>
            <b/>
            <sz val="8"/>
            <color indexed="8"/>
            <rFont val="Tahoma"/>
            <family val="2"/>
          </rPr>
          <t xml:space="preserve">Pre zreba:
U listi za pripremu da li ste:
- popunili QA, WC's?
- popunili brojeve nosioca?
- sortirali?
Ako DA: nastavite sa zrebom
U suprotnom: zavrsite pripremu
</t>
        </r>
      </text>
    </comment>
    <comment ref="D21" authorId="0">
      <text>
        <r>
          <rPr>
            <b/>
            <sz val="8"/>
            <color indexed="8"/>
            <rFont val="Tahoma"/>
            <family val="2"/>
          </rPr>
          <t xml:space="preserve">Pre zreba:
U listi za pripremu da li ste:
- popunili QA, WC's?
- popunili brojeve nosioca?
- sortirali?
Ako DA: nastavite sa zrebom
U suprotnom: zavrsite pripremu
</t>
        </r>
      </text>
    </comment>
    <comment ref="D23" authorId="0">
      <text>
        <r>
          <rPr>
            <b/>
            <sz val="8"/>
            <color indexed="8"/>
            <rFont val="Tahoma"/>
            <family val="2"/>
          </rPr>
          <t xml:space="preserve">Pre zreba:
U listi za pripremu da li ste:
- popunili QA, WC's?
- popunili brojeve nosioca?
- sortirali?
Ako DA: nastavite sa zrebom
U suprotnom: zavrsite pripremu
</t>
        </r>
      </text>
    </comment>
    <comment ref="D25" authorId="0">
      <text>
        <r>
          <rPr>
            <b/>
            <sz val="8"/>
            <color indexed="8"/>
            <rFont val="Tahoma"/>
            <family val="2"/>
          </rPr>
          <t xml:space="preserve">Pre zreba:
U listi za pripremu da li ste:
- popunili QA, WC's?
- popunili brojeve nosioca?
- sortirali?
Ako DA: nastavite sa zrebom
U suprotnom: zavrsite pripremu
</t>
        </r>
      </text>
    </comment>
    <comment ref="D27" authorId="0">
      <text>
        <r>
          <rPr>
            <b/>
            <sz val="8"/>
            <color indexed="8"/>
            <rFont val="Tahoma"/>
            <family val="2"/>
          </rPr>
          <t xml:space="preserve">Pre zreba:
U listi za pripremu da li ste:
- popunili QA, WC's?
- popunili brojeve nosioca?
- sortirali?
Ako DA: nastavite sa zrebom
U suprotnom: zavrsite pripremu
</t>
        </r>
      </text>
    </comment>
    <comment ref="D29" authorId="0">
      <text>
        <r>
          <rPr>
            <b/>
            <sz val="8"/>
            <color indexed="8"/>
            <rFont val="Tahoma"/>
            <family val="2"/>
          </rPr>
          <t xml:space="preserve">Pre zreba:
U listi za pripremu da li ste:
- popunili QA, WC's?
- popunili brojeve nosioca?
- sortirali?
Ako DA: nastavite sa zrebom
U suprotnom: zavrsite pripremu
</t>
        </r>
      </text>
    </comment>
    <comment ref="D31" authorId="0">
      <text>
        <r>
          <rPr>
            <b/>
            <sz val="8"/>
            <color indexed="8"/>
            <rFont val="Tahoma"/>
            <family val="2"/>
          </rPr>
          <t xml:space="preserve">Pre zreba:
U listi za pripremu da li ste:
- popunili QA, WC's?
- popunili brojeve nosioca?
- sortirali?
Ako DA: nastavite sa zrebom
U suprotnom: zavrsite pripremu
</t>
        </r>
      </text>
    </comment>
    <comment ref="D33" authorId="0">
      <text>
        <r>
          <rPr>
            <b/>
            <sz val="8"/>
            <color indexed="8"/>
            <rFont val="Tahoma"/>
            <family val="2"/>
          </rPr>
          <t xml:space="preserve">Pre zreba:
U listi za pripremu da li ste:
- popunili QA, WC's?
- popunili brojeve nosioca?
- sortirali?
Ako DA: nastavite sa zrebom
U suprotnom: zavrsite pripremu
</t>
        </r>
      </text>
    </comment>
    <comment ref="D35" authorId="0">
      <text>
        <r>
          <rPr>
            <b/>
            <sz val="8"/>
            <color indexed="8"/>
            <rFont val="Tahoma"/>
            <family val="2"/>
          </rPr>
          <t xml:space="preserve">Pre zreba:
U listi za pripremu da li ste:
- popunili QA, WC's?
- popunili brojeve nosioca?
- sortirali?
Ako DA: nastavite sa zrebom
U suprotnom: zavrsite pripremu
</t>
        </r>
      </text>
    </comment>
    <comment ref="D37" authorId="0">
      <text>
        <r>
          <rPr>
            <b/>
            <sz val="8"/>
            <color indexed="8"/>
            <rFont val="Tahoma"/>
            <family val="2"/>
          </rPr>
          <t xml:space="preserve">Pre zreba:
U listi za pripremu da li ste:
- popunili QA, WC's?
- popunili brojeve nosioca?
- sortirali?
Ako DA: nastavite sa zrebom
U suprotnom: zavrsite pripremu
</t>
        </r>
      </text>
    </comment>
    <comment ref="D39" authorId="0">
      <text>
        <r>
          <rPr>
            <b/>
            <sz val="8"/>
            <color indexed="8"/>
            <rFont val="Tahoma"/>
            <family val="2"/>
          </rPr>
          <t xml:space="preserve">Pre zreba:
U listi za pripremu da li ste:
- popunili QA, WC's?
- popunili brojeve nosioca?
- sortirali?
Ako DA: nastavite sa zrebom
U suprotnom: zavrsite pripremu
</t>
        </r>
      </text>
    </comment>
    <comment ref="D41" authorId="0">
      <text>
        <r>
          <rPr>
            <b/>
            <sz val="8"/>
            <color indexed="8"/>
            <rFont val="Tahoma"/>
            <family val="2"/>
          </rPr>
          <t xml:space="preserve">Pre zreba:
U listi za pripremu da li ste:
- popunili QA, WC's?
- popunili brojeve nosioca?
- sortirali?
Ako DA: nastavite sa zrebom
U suprotnom: zavrsite pripremu
</t>
        </r>
      </text>
    </comment>
    <comment ref="D43" authorId="0">
      <text>
        <r>
          <rPr>
            <b/>
            <sz val="8"/>
            <color indexed="8"/>
            <rFont val="Tahoma"/>
            <family val="2"/>
          </rPr>
          <t xml:space="preserve">Pre zreba:
U listi za pripremu da li ste:
- popunili QA, WC's?
- popunili brojeve nosioca?
- sortirali?
Ako DA: nastavite sa zrebom
U suprotnom: zavrsite pripremu
</t>
        </r>
      </text>
    </comment>
    <comment ref="D45" authorId="0">
      <text>
        <r>
          <rPr>
            <b/>
            <sz val="8"/>
            <color indexed="8"/>
            <rFont val="Tahoma"/>
            <family val="2"/>
          </rPr>
          <t xml:space="preserve">Pre zreba:
U listi za pripremu da li ste:
- popunili QA, WC's?
- popunili brojeve nosioca?
- sortirali?
Ako DA: nastavite sa zrebom
U suprotnom: zavrsite pripremu
</t>
        </r>
      </text>
    </comment>
    <comment ref="D47" authorId="0">
      <text>
        <r>
          <rPr>
            <b/>
            <sz val="8"/>
            <color indexed="8"/>
            <rFont val="Tahoma"/>
            <family val="2"/>
          </rPr>
          <t xml:space="preserve">Pre zreba:
U listi za pripremu da li ste:
- popunili QA, WC's?
- popunili brojeve nosioca?
- sortirali?
Ako DA: nastavite sa zrebom
U suprotnom: zavrsite pripremu
</t>
        </r>
      </text>
    </comment>
    <comment ref="D49" authorId="0">
      <text>
        <r>
          <rPr>
            <b/>
            <sz val="8"/>
            <color indexed="8"/>
            <rFont val="Tahoma"/>
            <family val="2"/>
          </rPr>
          <t xml:space="preserve">Pre zreba:
U listi za pripremu da li ste:
- popunili QA, WC's?
- popunili brojeve nosioca?
- sortirali?
Ako DA: nastavite sa zrebom
U suprotnom: zavrsite pripremu
</t>
        </r>
      </text>
    </comment>
    <comment ref="D51" authorId="0">
      <text>
        <r>
          <rPr>
            <b/>
            <sz val="8"/>
            <color indexed="8"/>
            <rFont val="Tahoma"/>
            <family val="2"/>
          </rPr>
          <t xml:space="preserve">Pre zreba:
U listi za pripremu da li ste:
- popunili QA, WC's?
- popunili brojeve nosioca?
- sortirali?
Ako DA: nastavite sa zrebom
U suprotnom: zavrsite pripremu
</t>
        </r>
      </text>
    </comment>
    <comment ref="D53" authorId="0">
      <text>
        <r>
          <rPr>
            <b/>
            <sz val="8"/>
            <color indexed="8"/>
            <rFont val="Tahoma"/>
            <family val="2"/>
          </rPr>
          <t xml:space="preserve">Pre zreba:
U listi za pripremu da li ste:
- popunili QA, WC's?
- popunili brojeve nosioca?
- sortirali?
Ako DA: nastavite sa zrebom
U suprotnom: zavrsite pripremu
</t>
        </r>
      </text>
    </comment>
    <comment ref="D55" authorId="0">
      <text>
        <r>
          <rPr>
            <b/>
            <sz val="8"/>
            <color indexed="8"/>
            <rFont val="Tahoma"/>
            <family val="2"/>
          </rPr>
          <t xml:space="preserve">Pre zreba:
U listi za pripremu da li ste:
- popunili QA, WC's?
- popunili brojeve nosioca?
- sortirali?
Ako DA: nastavite sa zrebom
U suprotnom: zavrsite pripremu
</t>
        </r>
      </text>
    </comment>
    <comment ref="D57" authorId="0">
      <text>
        <r>
          <rPr>
            <b/>
            <sz val="8"/>
            <color indexed="8"/>
            <rFont val="Tahoma"/>
            <family val="2"/>
          </rPr>
          <t xml:space="preserve">Pre zreba:
U listi za pripremu da li ste:
- popunili QA, WC's?
- popunili brojeve nosioca?
- sortirali?
Ako DA: nastavite sa zrebom
U suprotnom: zavrsite pripremu
</t>
        </r>
      </text>
    </comment>
    <comment ref="D59" authorId="0">
      <text>
        <r>
          <rPr>
            <b/>
            <sz val="8"/>
            <color indexed="8"/>
            <rFont val="Tahoma"/>
            <family val="2"/>
          </rPr>
          <t xml:space="preserve">Pre zreba:
U listi za pripremu da li ste:
- popunili QA, WC's?
- popunili brojeve nosioca?
- sortirali?
Ako DA: nastavite sa zrebom
U suprotnom: zavrsite pripremu
</t>
        </r>
      </text>
    </comment>
    <comment ref="D61" authorId="0">
      <text>
        <r>
          <rPr>
            <b/>
            <sz val="8"/>
            <color indexed="8"/>
            <rFont val="Tahoma"/>
            <family val="2"/>
          </rPr>
          <t xml:space="preserve">Pre zreba:
U listi za pripremu da li ste:
- popunili QA, WC's?
- popunili brojeve nosioca?
- sortirali?
Ako DA: nastavite sa zrebom
U suprotnom: zavrsite pripremu
</t>
        </r>
      </text>
    </comment>
    <comment ref="D63" authorId="0">
      <text>
        <r>
          <rPr>
            <b/>
            <sz val="8"/>
            <color indexed="8"/>
            <rFont val="Tahoma"/>
            <family val="2"/>
          </rPr>
          <t xml:space="preserve">Pre zreba:
U listi za pripremu da li ste:
- popunili QA, WC's?
- popunili brojeve nosioca?
- sortirali?
Ako DA: nastavite sa zrebom
U suprotnom: zavrsite pripremu
</t>
        </r>
      </text>
    </comment>
    <comment ref="D65" authorId="0">
      <text>
        <r>
          <rPr>
            <b/>
            <sz val="8"/>
            <color indexed="8"/>
            <rFont val="Tahoma"/>
            <family val="2"/>
          </rPr>
          <t xml:space="preserve">Pre zreba:
U listi za pripremu da li ste:
- popunili QA, WC's?
- popunili brojeve nosioca?
- sortirali?
Ako DA: nastavite sa zrebom
U suprotnom: zavrsite pripremu
</t>
        </r>
      </text>
    </comment>
    <comment ref="D67" authorId="0">
      <text>
        <r>
          <rPr>
            <b/>
            <sz val="8"/>
            <color indexed="8"/>
            <rFont val="Tahoma"/>
            <family val="2"/>
          </rPr>
          <t xml:space="preserve">Pre zreba:
U listi za pripremu da li ste:
- popunili QA, WC's?
- popunili brojeve nosioca?
- sortirali?
Ako DA: nastavite sa zrebom
U suprotnom: zavrsite pripremu
</t>
        </r>
      </text>
    </comment>
    <comment ref="D69"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<sst xmlns="http://schemas.openxmlformats.org/spreadsheetml/2006/main" count="151" uniqueCount="87">
  <si>
    <t>DECACI DUBL</t>
  </si>
  <si>
    <t>GLAVNI TURNIR</t>
  </si>
  <si>
    <t>DATUM</t>
  </si>
  <si>
    <t>GRAD, KLUB</t>
  </si>
  <si>
    <t>KATEGORIJA</t>
  </si>
  <si>
    <t>KONKURENCIJA</t>
  </si>
  <si>
    <t>VRHOVNI SUDIJA</t>
  </si>
  <si>
    <t>St.</t>
  </si>
  <si>
    <t>RANG</t>
  </si>
  <si>
    <t>NOS</t>
  </si>
  <si>
    <t>PREZIME</t>
  </si>
  <si>
    <t>IME</t>
  </si>
  <si>
    <t>KLUB</t>
  </si>
  <si>
    <t>II KOLO</t>
  </si>
  <si>
    <t>III KOLO</t>
  </si>
  <si>
    <t>PAJCIN</t>
  </si>
  <si>
    <t>BYE</t>
  </si>
  <si>
    <t>BALAC</t>
  </si>
  <si>
    <t>RADOSAVLJEVIC</t>
  </si>
  <si>
    <t>PETROVIC</t>
  </si>
  <si>
    <t>Umpire</t>
  </si>
  <si>
    <t>GLIGIC</t>
  </si>
  <si>
    <t>TEODOROVIC</t>
  </si>
  <si>
    <t>PARLIC</t>
  </si>
  <si>
    <t>DEJANOVIC</t>
  </si>
  <si>
    <t>BOGICEVIC</t>
  </si>
  <si>
    <t>P1</t>
  </si>
  <si>
    <t>MECGER</t>
  </si>
  <si>
    <t>KRUNIC</t>
  </si>
  <si>
    <t>STOJANOVIC</t>
  </si>
  <si>
    <t>ZDRAVKOVIC</t>
  </si>
  <si>
    <t>ENIK</t>
  </si>
  <si>
    <t>PAJCIN S.</t>
  </si>
  <si>
    <t>SAVIC</t>
  </si>
  <si>
    <t>JOVIC</t>
  </si>
  <si>
    <t>KOVACEVIC</t>
  </si>
  <si>
    <t>NIKITOVIC</t>
  </si>
  <si>
    <t>NENADOVIC</t>
  </si>
  <si>
    <t>DIMITRIJEVIC</t>
  </si>
  <si>
    <t>P2</t>
  </si>
  <si>
    <t>JEREMIC</t>
  </si>
  <si>
    <t>CUMBO</t>
  </si>
  <si>
    <t>TANASIC</t>
  </si>
  <si>
    <t>STOJOVIC</t>
  </si>
  <si>
    <t>DRAZIC</t>
  </si>
  <si>
    <t>TESIC</t>
  </si>
  <si>
    <t>SAMOCETA</t>
  </si>
  <si>
    <t>Rang DA</t>
  </si>
  <si>
    <t>#</t>
  </si>
  <si>
    <t>NOSIOCI</t>
  </si>
  <si>
    <t>ALT</t>
  </si>
  <si>
    <t>UMESTO</t>
  </si>
  <si>
    <t>VREME ZREBA</t>
  </si>
  <si>
    <t>Rng Datum</t>
  </si>
  <si>
    <t>1</t>
  </si>
  <si>
    <t>Poslednji tim u turniru</t>
  </si>
  <si>
    <t>Top DA</t>
  </si>
  <si>
    <t>Poslednji DA</t>
  </si>
  <si>
    <t>2</t>
  </si>
  <si>
    <t>POTPISI IGRACA</t>
  </si>
  <si>
    <t>Rang Nosioca</t>
  </si>
  <si>
    <t>3</t>
  </si>
  <si>
    <t>POTPIS VRHOVNOG SUDIJE</t>
  </si>
  <si>
    <t>1. Nosioc</t>
  </si>
  <si>
    <t>4</t>
  </si>
  <si>
    <t>Pos. Nosioc</t>
  </si>
  <si>
    <t>POLUFINALE</t>
  </si>
  <si>
    <t>FINALE</t>
  </si>
  <si>
    <t>POBEDNICI</t>
  </si>
  <si>
    <t>MANDIC</t>
  </si>
  <si>
    <t>DUJAKOVIC</t>
  </si>
  <si>
    <t>64 62</t>
  </si>
  <si>
    <t>62 60</t>
  </si>
  <si>
    <t>57 76 10 5</t>
  </si>
  <si>
    <t>75 60</t>
  </si>
  <si>
    <t>W.O.</t>
  </si>
  <si>
    <t>61 63</t>
  </si>
  <si>
    <t>62 61</t>
  </si>
  <si>
    <t>57 61 10 7</t>
  </si>
  <si>
    <t>61 60</t>
  </si>
  <si>
    <t>26 64 11 9</t>
  </si>
  <si>
    <t>57 64 11 9</t>
  </si>
  <si>
    <t>61 64</t>
  </si>
  <si>
    <t>61 61</t>
  </si>
  <si>
    <t>63 36 10 5</t>
  </si>
  <si>
    <t>61 62</t>
  </si>
  <si>
    <t>DIMITIRJEVIC</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</si>
</sst>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_-&quot;£&quot;* #,##0_-;\-&quot;£&quot;* #,##0_-;_-&quot;£&quot;* &quot;-&quot;_-;_-@_-"/>
    <numFmt numFmtId="181" formatCode="_-* #,##0_-;\-* #,##0_-;_-* &quot;-&quot;_-;_-@_-"/>
    <numFmt numFmtId="182" formatCode="_-* #,##0.00_-;\-* #,##0.00_-;_-* &quot;-&quot;??_-;_-@_-"/>
    <numFmt numFmtId="183" formatCode="_-&quot;$&quot;* #,##0.00_-;\-&quot;$&quot;* #,##0.00_-;_-&quot;$&quot;* &quot;-&quot;??_-;_-@_-"/>
    <numFmt numFmtId="184" formatCode="0.0000"/>
    <numFmt numFmtId="185" formatCode="dd\ mmm\ yy"/>
    <numFmt numFmtId="186" formatCode="mm/dd/yy"/>
    <numFmt numFmtId="187" formatCode="yy/mm/dd"/>
    <numFmt numFmtId="188" formatCode="dd/mm/yy"/>
  </numFmts>
  <fonts count="66">
    <font>
      <sz val="10"/>
      <name val="Arial"/>
      <family val="0"/>
    </font>
    <font>
      <sz val="10"/>
      <color indexed="8"/>
      <name val="Comic Sans MS"/>
      <family val="2"/>
    </font>
    <font>
      <sz val="10"/>
      <color indexed="8"/>
      <name val="Arial"/>
      <family val="2"/>
    </font>
    <font>
      <sz val="10"/>
      <color indexed="9"/>
      <name val="Comic Sans MS"/>
      <family val="2"/>
    </font>
    <font>
      <sz val="10"/>
      <color indexed="9"/>
      <name val="Arial"/>
      <family val="2"/>
    </font>
    <font>
      <sz val="10"/>
      <color indexed="20"/>
      <name val="Comic Sans MS"/>
      <family val="2"/>
    </font>
    <font>
      <b/>
      <sz val="10"/>
      <color indexed="16"/>
      <name val="Arial"/>
      <family val="2"/>
    </font>
    <font>
      <sz val="10"/>
      <color indexed="17"/>
      <name val="Arial"/>
      <family val="2"/>
    </font>
    <font>
      <b/>
      <sz val="10"/>
      <color indexed="16"/>
      <name val="Comic Sans MS"/>
      <family val="2"/>
    </font>
    <font>
      <b/>
      <sz val="10"/>
      <color indexed="9"/>
      <name val="Comic Sans MS"/>
      <family val="2"/>
    </font>
    <font>
      <sz val="10"/>
      <color indexed="20"/>
      <name val="Arial"/>
      <family val="2"/>
    </font>
    <font>
      <i/>
      <sz val="10"/>
      <color indexed="63"/>
      <name val="Comic Sans MS"/>
      <family val="2"/>
    </font>
    <font>
      <u val="single"/>
      <sz val="10"/>
      <color indexed="20"/>
      <name val="Arial"/>
      <family val="2"/>
    </font>
    <font>
      <i/>
      <sz val="10"/>
      <color indexed="63"/>
      <name val="Arial"/>
      <family val="2"/>
    </font>
    <font>
      <sz val="10"/>
      <color indexed="17"/>
      <name val="Comic Sans MS"/>
      <family val="2"/>
    </font>
    <font>
      <b/>
      <sz val="15"/>
      <color indexed="62"/>
      <name val="Comic Sans MS"/>
      <family val="2"/>
    </font>
    <font>
      <b/>
      <sz val="13"/>
      <color indexed="62"/>
      <name val="Comic Sans MS"/>
      <family val="2"/>
    </font>
    <font>
      <b/>
      <sz val="11"/>
      <color indexed="62"/>
      <name val="Comic Sans MS"/>
      <family val="2"/>
    </font>
    <font>
      <u val="single"/>
      <sz val="10"/>
      <color indexed="12"/>
      <name val="Arial"/>
      <family val="2"/>
    </font>
    <font>
      <sz val="10"/>
      <color indexed="62"/>
      <name val="Arial"/>
      <family val="2"/>
    </font>
    <font>
      <sz val="10"/>
      <color indexed="62"/>
      <name val="Comic Sans MS"/>
      <family val="2"/>
    </font>
    <font>
      <b/>
      <sz val="10"/>
      <color indexed="9"/>
      <name val="Arial"/>
      <family val="2"/>
    </font>
    <font>
      <sz val="10"/>
      <color indexed="16"/>
      <name val="Arial"/>
      <family val="2"/>
    </font>
    <font>
      <sz val="10"/>
      <color indexed="16"/>
      <name val="Comic Sans MS"/>
      <family val="2"/>
    </font>
    <font>
      <sz val="10"/>
      <color indexed="60"/>
      <name val="Arial"/>
      <family val="2"/>
    </font>
    <font>
      <b/>
      <sz val="10"/>
      <color indexed="8"/>
      <name val="Comic Sans MS"/>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10"/>
      <color indexed="10"/>
      <name val="Comic Sans MS"/>
      <family val="2"/>
    </font>
    <font>
      <sz val="8"/>
      <name val="Arial"/>
      <family val="0"/>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9"/>
      <name val="Arial"/>
      <family val="2"/>
    </font>
    <font>
      <i/>
      <sz val="8.5"/>
      <color indexed="9"/>
      <name val="Arial"/>
      <family val="2"/>
    </font>
    <font>
      <sz val="8.5"/>
      <color indexed="8"/>
      <name val="Arial"/>
      <family val="2"/>
    </font>
    <font>
      <sz val="8.5"/>
      <color indexed="14"/>
      <name val="Arial"/>
      <family val="2"/>
    </font>
    <font>
      <b/>
      <sz val="8.5"/>
      <color indexed="9"/>
      <name val="Arial"/>
      <family val="2"/>
    </font>
    <font>
      <i/>
      <sz val="6"/>
      <color indexed="9"/>
      <name val="Arial"/>
      <family val="2"/>
    </font>
    <font>
      <sz val="14"/>
      <name val="Arial"/>
      <family val="2"/>
    </font>
    <font>
      <sz val="14"/>
      <color indexed="9"/>
      <name val="Arial"/>
      <family val="2"/>
    </font>
    <font>
      <sz val="7"/>
      <color indexed="8"/>
      <name val="Arial"/>
      <family val="2"/>
    </font>
    <font>
      <sz val="7"/>
      <color indexed="23"/>
      <name val="Arial"/>
      <family val="2"/>
    </font>
    <font>
      <i/>
      <sz val="8"/>
      <color indexed="10"/>
      <name val="Arial"/>
      <family val="2"/>
    </font>
    <font>
      <b/>
      <sz val="8"/>
      <color indexed="8"/>
      <name val="Tahoma"/>
      <family val="2"/>
    </font>
    <font>
      <sz val="8"/>
      <name val="Tahoma"/>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29">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style="thin">
        <color indexed="8"/>
      </left>
      <right style="thin">
        <color indexed="8"/>
      </right>
      <top style="thin">
        <color indexed="8"/>
      </top>
      <bottom style="thin">
        <color indexed="8"/>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color indexed="8"/>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0" fillId="4" borderId="1" applyNumberFormat="0" applyFont="0" applyAlignment="0" applyProtection="0"/>
    <xf numFmtId="0" fontId="5" fillId="15" borderId="0" applyNumberFormat="0" applyBorder="0" applyAlignment="0" applyProtection="0"/>
    <xf numFmtId="0" fontId="6" fillId="16" borderId="1" applyNumberFormat="0" applyAlignment="0" applyProtection="0"/>
    <xf numFmtId="0" fontId="7" fillId="6" borderId="0" applyNumberFormat="0" applyBorder="0" applyAlignment="0" applyProtection="0"/>
    <xf numFmtId="0" fontId="8" fillId="16" borderId="1" applyNumberFormat="0" applyAlignment="0" applyProtection="0"/>
    <xf numFmtId="0" fontId="9" fillId="9" borderId="2" applyNumberFormat="0" applyAlignment="0" applyProtection="0"/>
    <xf numFmtId="182"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0" fontId="10" fillId="15" borderId="0" applyNumberFormat="0" applyBorder="0" applyAlignment="0" applyProtection="0"/>
    <xf numFmtId="0" fontId="11" fillId="0" borderId="0" applyNumberForma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 borderId="1" applyNumberFormat="0" applyAlignment="0" applyProtection="0"/>
    <xf numFmtId="0" fontId="20" fillId="3" borderId="1" applyNumberFormat="0" applyAlignment="0" applyProtection="0"/>
    <xf numFmtId="0" fontId="21" fillId="9" borderId="2" applyNumberFormat="0" applyAlignment="0" applyProtection="0"/>
    <xf numFmtId="0" fontId="22" fillId="0" borderId="6" applyNumberFormat="0" applyFill="0" applyAlignment="0" applyProtection="0"/>
    <xf numFmtId="0" fontId="23" fillId="0" borderId="6" applyNumberFormat="0" applyFill="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0" fillId="4" borderId="1" applyNumberFormat="0" applyFont="0" applyAlignment="0" applyProtection="0"/>
    <xf numFmtId="0" fontId="25" fillId="16" borderId="7"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26" fillId="0" borderId="0" applyNumberFormat="0" applyFill="0" applyBorder="0" applyAlignment="0" applyProtection="0"/>
    <xf numFmtId="0" fontId="25" fillId="0" borderId="8" applyNumberFormat="0" applyFill="0" applyAlignment="0" applyProtection="0"/>
    <xf numFmtId="0" fontId="30" fillId="16"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85">
    <xf numFmtId="0" fontId="0" fillId="0" borderId="0" xfId="0" applyAlignment="1">
      <alignment/>
    </xf>
    <xf numFmtId="49" fontId="34" fillId="17" borderId="0" xfId="0" applyNumberFormat="1" applyFont="1" applyFill="1" applyAlignment="1">
      <alignment vertical="top"/>
    </xf>
    <xf numFmtId="0" fontId="34" fillId="17" borderId="0" xfId="0" applyFont="1" applyFill="1" applyAlignment="1">
      <alignment vertical="top"/>
    </xf>
    <xf numFmtId="0" fontId="35" fillId="17" borderId="0" xfId="0" applyFont="1" applyFill="1" applyAlignment="1">
      <alignment vertical="top"/>
    </xf>
    <xf numFmtId="0" fontId="36" fillId="17" borderId="0" xfId="0" applyFont="1" applyFill="1" applyAlignment="1">
      <alignment vertical="top"/>
    </xf>
    <xf numFmtId="0" fontId="37" fillId="17" borderId="0" xfId="0" applyFont="1" applyFill="1" applyAlignment="1">
      <alignment horizontal="left"/>
    </xf>
    <xf numFmtId="0" fontId="38" fillId="17" borderId="0" xfId="0" applyFont="1" applyFill="1" applyAlignment="1">
      <alignment horizontal="left"/>
    </xf>
    <xf numFmtId="49" fontId="39" fillId="17" borderId="0" xfId="0" applyNumberFormat="1" applyFont="1" applyFill="1" applyAlignment="1">
      <alignment horizontal="left"/>
    </xf>
    <xf numFmtId="49" fontId="39" fillId="17" borderId="0" xfId="0" applyNumberFormat="1" applyFont="1" applyFill="1" applyAlignment="1">
      <alignment/>
    </xf>
    <xf numFmtId="0" fontId="0" fillId="17" borderId="0" xfId="0" applyFont="1" applyFill="1" applyAlignment="1">
      <alignment/>
    </xf>
    <xf numFmtId="0" fontId="4" fillId="17" borderId="0" xfId="0" applyFont="1" applyFill="1" applyAlignment="1">
      <alignment/>
    </xf>
    <xf numFmtId="0" fontId="0" fillId="17" borderId="0" xfId="0" applyFont="1" applyFill="1" applyBorder="1" applyAlignment="1">
      <alignment/>
    </xf>
    <xf numFmtId="0" fontId="40" fillId="17" borderId="0" xfId="0" applyFont="1" applyFill="1" applyAlignment="1">
      <alignment vertical="center"/>
    </xf>
    <xf numFmtId="0" fontId="41" fillId="17" borderId="0" xfId="0" applyFont="1" applyFill="1" applyAlignment="1">
      <alignment vertical="center"/>
    </xf>
    <xf numFmtId="49" fontId="40" fillId="17" borderId="0" xfId="0" applyNumberFormat="1" applyFont="1" applyFill="1" applyAlignment="1">
      <alignment horizontal="left" vertical="center"/>
    </xf>
    <xf numFmtId="49" fontId="41" fillId="17" borderId="0" xfId="0" applyNumberFormat="1" applyFont="1" applyFill="1" applyAlignment="1">
      <alignment vertical="center"/>
    </xf>
    <xf numFmtId="0" fontId="42" fillId="17" borderId="0" xfId="0" applyFont="1" applyFill="1" applyAlignment="1">
      <alignment horizontal="right" vertical="center"/>
    </xf>
    <xf numFmtId="0" fontId="43" fillId="17" borderId="0" xfId="0" applyFont="1" applyFill="1" applyBorder="1" applyAlignment="1">
      <alignment vertical="center"/>
    </xf>
    <xf numFmtId="0" fontId="43" fillId="17" borderId="0" xfId="0" applyFont="1" applyFill="1" applyAlignment="1">
      <alignment vertical="center"/>
    </xf>
    <xf numFmtId="0" fontId="44" fillId="17" borderId="9" xfId="0" applyFont="1" applyFill="1" applyBorder="1" applyAlignment="1">
      <alignment vertical="center"/>
    </xf>
    <xf numFmtId="49" fontId="44" fillId="17" borderId="9" xfId="0" applyNumberFormat="1" applyFont="1" applyFill="1" applyBorder="1" applyAlignment="1">
      <alignment vertical="center"/>
    </xf>
    <xf numFmtId="0" fontId="0" fillId="17" borderId="9" xfId="0" applyFont="1" applyFill="1" applyBorder="1" applyAlignment="1">
      <alignment vertical="center"/>
    </xf>
    <xf numFmtId="0" fontId="45" fillId="17" borderId="9" xfId="0" applyFont="1" applyFill="1" applyBorder="1" applyAlignment="1">
      <alignment vertical="center"/>
    </xf>
    <xf numFmtId="49" fontId="44" fillId="17" borderId="9" xfId="65" applyNumberFormat="1" applyFont="1" applyFill="1" applyBorder="1" applyAlignment="1" applyProtection="1">
      <alignment vertical="center"/>
      <protection locked="0"/>
    </xf>
    <xf numFmtId="49" fontId="45" fillId="17" borderId="9" xfId="0" applyNumberFormat="1" applyFont="1" applyFill="1" applyBorder="1" applyAlignment="1">
      <alignment vertical="center"/>
    </xf>
    <xf numFmtId="0" fontId="46" fillId="17" borderId="9" xfId="0" applyFont="1" applyFill="1" applyBorder="1" applyAlignment="1">
      <alignment horizontal="right" vertical="center"/>
    </xf>
    <xf numFmtId="49" fontId="46" fillId="17" borderId="9" xfId="0" applyNumberFormat="1" applyFont="1" applyFill="1" applyBorder="1" applyAlignment="1">
      <alignment horizontal="right" vertical="center"/>
    </xf>
    <xf numFmtId="0" fontId="44" fillId="17" borderId="0" xfId="0" applyFont="1" applyFill="1" applyBorder="1" applyAlignment="1">
      <alignment vertical="center"/>
    </xf>
    <xf numFmtId="0" fontId="44" fillId="17" borderId="0" xfId="0" applyFont="1" applyFill="1" applyAlignment="1">
      <alignment vertical="center"/>
    </xf>
    <xf numFmtId="0" fontId="47" fillId="7" borderId="0" xfId="0" applyFont="1" applyFill="1" applyAlignment="1">
      <alignment horizontal="right" vertical="center"/>
    </xf>
    <xf numFmtId="0" fontId="47" fillId="7" borderId="0" xfId="0" applyFont="1" applyFill="1" applyAlignment="1">
      <alignment horizontal="center" vertical="center"/>
    </xf>
    <xf numFmtId="0" fontId="47" fillId="7" borderId="0" xfId="0" applyFont="1" applyFill="1" applyAlignment="1">
      <alignment horizontal="left" vertical="center"/>
    </xf>
    <xf numFmtId="0" fontId="48" fillId="7" borderId="0" xfId="0" applyFont="1" applyFill="1" applyAlignment="1">
      <alignment horizontal="center" vertical="center"/>
    </xf>
    <xf numFmtId="0" fontId="48" fillId="7" borderId="0" xfId="0" applyFont="1" applyFill="1" applyAlignment="1">
      <alignment vertical="center"/>
    </xf>
    <xf numFmtId="0" fontId="47" fillId="17" borderId="0" xfId="0" applyFont="1" applyFill="1" applyBorder="1" applyAlignment="1">
      <alignment horizontal="center" vertical="center"/>
    </xf>
    <xf numFmtId="0" fontId="43" fillId="17" borderId="0" xfId="0" applyFont="1" applyFill="1" applyAlignment="1">
      <alignment horizontal="right" vertical="center"/>
    </xf>
    <xf numFmtId="0" fontId="43" fillId="17" borderId="0" xfId="0" applyFont="1" applyFill="1" applyAlignment="1">
      <alignment horizontal="center" vertical="center"/>
    </xf>
    <xf numFmtId="0" fontId="43" fillId="17" borderId="0" xfId="0" applyFont="1" applyFill="1" applyAlignment="1">
      <alignment horizontal="left" vertical="center"/>
    </xf>
    <xf numFmtId="0" fontId="0" fillId="17" borderId="0" xfId="0" applyFont="1" applyFill="1" applyAlignment="1">
      <alignment vertical="center"/>
    </xf>
    <xf numFmtId="0" fontId="49" fillId="17" borderId="0" xfId="0" applyFont="1" applyFill="1" applyAlignment="1">
      <alignment horizontal="center" vertical="center"/>
    </xf>
    <xf numFmtId="0" fontId="49" fillId="17" borderId="0" xfId="0" applyFont="1" applyFill="1" applyAlignment="1">
      <alignment vertical="center"/>
    </xf>
    <xf numFmtId="0" fontId="50" fillId="17" borderId="0" xfId="0" applyFont="1" applyFill="1" applyAlignment="1">
      <alignment horizontal="center" vertical="center"/>
    </xf>
    <xf numFmtId="0" fontId="51" fillId="17" borderId="10" xfId="0" applyFont="1" applyFill="1" applyBorder="1" applyAlignment="1">
      <alignment vertical="center"/>
    </xf>
    <xf numFmtId="0" fontId="52" fillId="17" borderId="10" xfId="0" applyFont="1" applyFill="1" applyBorder="1" applyAlignment="1">
      <alignment horizontal="center" vertical="center"/>
    </xf>
    <xf numFmtId="0" fontId="50" fillId="17" borderId="10" xfId="0" applyFont="1" applyFill="1" applyBorder="1" applyAlignment="1">
      <alignment vertical="center"/>
    </xf>
    <xf numFmtId="0" fontId="38" fillId="17" borderId="10" xfId="0" applyFont="1" applyFill="1" applyBorder="1" applyAlignment="1">
      <alignment vertical="center"/>
    </xf>
    <xf numFmtId="0" fontId="53" fillId="17" borderId="10" xfId="0" applyFont="1" applyFill="1" applyBorder="1" applyAlignment="1">
      <alignment horizontal="center" vertical="center"/>
    </xf>
    <xf numFmtId="0" fontId="51" fillId="17" borderId="0" xfId="0" applyFont="1" applyFill="1" applyAlignment="1">
      <alignment vertical="center"/>
    </xf>
    <xf numFmtId="0" fontId="53" fillId="17" borderId="0" xfId="0" applyFont="1" applyFill="1" applyAlignment="1">
      <alignment vertical="center"/>
    </xf>
    <xf numFmtId="0" fontId="0" fillId="17" borderId="0" xfId="0" applyFont="1" applyFill="1" applyBorder="1" applyAlignment="1">
      <alignment vertical="center"/>
    </xf>
    <xf numFmtId="0" fontId="0" fillId="17" borderId="0" xfId="0" applyFont="1" applyFill="1" applyAlignment="1">
      <alignment vertical="center"/>
    </xf>
    <xf numFmtId="0" fontId="51" fillId="17" borderId="0" xfId="0" applyFont="1" applyFill="1" applyAlignment="1">
      <alignment horizontal="center" vertical="center"/>
    </xf>
    <xf numFmtId="0" fontId="54" fillId="17" borderId="11" xfId="0" applyFont="1" applyFill="1" applyBorder="1" applyAlignment="1">
      <alignment horizontal="right" vertical="center"/>
    </xf>
    <xf numFmtId="0" fontId="50" fillId="17" borderId="0" xfId="0" applyFont="1" applyFill="1" applyBorder="1" applyAlignment="1">
      <alignment vertical="center"/>
    </xf>
    <xf numFmtId="0" fontId="53" fillId="17" borderId="0" xfId="0" applyFont="1" applyFill="1" applyBorder="1" applyAlignment="1">
      <alignment vertical="center"/>
    </xf>
    <xf numFmtId="0" fontId="51" fillId="17" borderId="0" xfId="0" applyFont="1" applyFill="1" applyBorder="1" applyAlignment="1">
      <alignment vertical="center"/>
    </xf>
    <xf numFmtId="0" fontId="55" fillId="17" borderId="12" xfId="0" applyFont="1" applyFill="1" applyBorder="1" applyAlignment="1">
      <alignment horizontal="left" vertical="center"/>
    </xf>
    <xf numFmtId="0" fontId="53" fillId="17" borderId="9" xfId="0" applyFont="1" applyFill="1" applyBorder="1" applyAlignment="1">
      <alignment horizontal="left" vertical="center"/>
    </xf>
    <xf numFmtId="0" fontId="51" fillId="17" borderId="9" xfId="0" applyFont="1" applyFill="1" applyBorder="1" applyAlignment="1">
      <alignment vertical="center"/>
    </xf>
    <xf numFmtId="0" fontId="55" fillId="17" borderId="0" xfId="0" applyFont="1" applyFill="1" applyBorder="1" applyAlignment="1">
      <alignment horizontal="left" vertical="center"/>
    </xf>
    <xf numFmtId="0" fontId="54" fillId="17" borderId="0" xfId="0" applyFont="1" applyFill="1" applyBorder="1" applyAlignment="1">
      <alignment horizontal="right" vertical="center"/>
    </xf>
    <xf numFmtId="0" fontId="51" fillId="17" borderId="13" xfId="0" applyFont="1" applyFill="1" applyBorder="1" applyAlignment="1">
      <alignment vertical="center"/>
    </xf>
    <xf numFmtId="0" fontId="51" fillId="17" borderId="14" xfId="0" applyFont="1" applyFill="1" applyBorder="1" applyAlignment="1">
      <alignment horizontal="left" vertical="center"/>
    </xf>
    <xf numFmtId="0" fontId="53" fillId="17" borderId="12" xfId="0" applyFont="1" applyFill="1" applyBorder="1" applyAlignment="1">
      <alignment horizontal="left" vertical="center"/>
    </xf>
    <xf numFmtId="0" fontId="53" fillId="17" borderId="9" xfId="0" applyFont="1" applyFill="1" applyBorder="1" applyAlignment="1">
      <alignment vertical="center"/>
    </xf>
    <xf numFmtId="0" fontId="56" fillId="17" borderId="14" xfId="0" applyFont="1" applyFill="1" applyBorder="1" applyAlignment="1">
      <alignment vertical="center"/>
    </xf>
    <xf numFmtId="0" fontId="51" fillId="17" borderId="12" xfId="0" applyFont="1" applyFill="1" applyBorder="1" applyAlignment="1">
      <alignment vertical="center"/>
    </xf>
    <xf numFmtId="0" fontId="57" fillId="17" borderId="9" xfId="0" applyFont="1" applyFill="1" applyBorder="1" applyAlignment="1">
      <alignment horizontal="center" vertical="center"/>
    </xf>
    <xf numFmtId="0" fontId="55" fillId="17" borderId="15" xfId="0" applyFont="1" applyFill="1" applyBorder="1" applyAlignment="1">
      <alignment horizontal="left" vertical="center"/>
    </xf>
    <xf numFmtId="0" fontId="51" fillId="17" borderId="14" xfId="0" applyFont="1" applyFill="1" applyBorder="1" applyAlignment="1">
      <alignment vertical="center"/>
    </xf>
    <xf numFmtId="0" fontId="48" fillId="17" borderId="0" xfId="0" applyFont="1" applyFill="1" applyBorder="1" applyAlignment="1">
      <alignment horizontal="right" vertical="center"/>
    </xf>
    <xf numFmtId="0" fontId="58" fillId="18" borderId="0" xfId="0" applyFont="1" applyFill="1" applyBorder="1" applyAlignment="1">
      <alignment horizontal="right" vertical="center"/>
    </xf>
    <xf numFmtId="0" fontId="51" fillId="17" borderId="9" xfId="0" applyFont="1" applyFill="1" applyBorder="1" applyAlignment="1">
      <alignment horizontal="left" vertical="center"/>
    </xf>
    <xf numFmtId="0" fontId="51" fillId="17" borderId="15" xfId="0" applyFont="1" applyFill="1" applyBorder="1" applyAlignment="1">
      <alignment vertical="center"/>
    </xf>
    <xf numFmtId="0" fontId="54" fillId="17" borderId="16" xfId="0" applyFont="1" applyFill="1" applyBorder="1" applyAlignment="1">
      <alignment horizontal="right" vertical="center"/>
    </xf>
    <xf numFmtId="0" fontId="50" fillId="17" borderId="0" xfId="0" applyFont="1" applyFill="1" applyAlignment="1">
      <alignment horizontal="center" vertical="center"/>
    </xf>
    <xf numFmtId="0" fontId="57" fillId="17" borderId="0" xfId="0" applyFont="1" applyFill="1" applyBorder="1" applyAlignment="1">
      <alignment horizontal="center" vertical="center"/>
    </xf>
    <xf numFmtId="0" fontId="53" fillId="17" borderId="0" xfId="0" applyFont="1" applyFill="1" applyBorder="1" applyAlignment="1">
      <alignment horizontal="right" vertical="center"/>
    </xf>
    <xf numFmtId="0" fontId="51" fillId="17" borderId="0" xfId="0" applyFont="1" applyFill="1" applyBorder="1" applyAlignment="1">
      <alignment horizontal="left" vertical="center"/>
    </xf>
    <xf numFmtId="0" fontId="56" fillId="17" borderId="0" xfId="0" applyFont="1" applyFill="1" applyBorder="1" applyAlignment="1">
      <alignment vertical="center"/>
    </xf>
    <xf numFmtId="0" fontId="55" fillId="17" borderId="16" xfId="0" applyFont="1" applyFill="1" applyBorder="1" applyAlignment="1">
      <alignment horizontal="left" vertical="center"/>
    </xf>
    <xf numFmtId="0" fontId="51" fillId="17" borderId="0" xfId="0" applyFont="1" applyFill="1" applyAlignment="1">
      <alignment horizontal="center" vertical="center"/>
    </xf>
    <xf numFmtId="0" fontId="50" fillId="17" borderId="17" xfId="0" applyFont="1" applyFill="1" applyBorder="1" applyAlignment="1">
      <alignment vertical="center"/>
    </xf>
    <xf numFmtId="49" fontId="51" fillId="17" borderId="12" xfId="0" applyNumberFormat="1" applyFont="1" applyFill="1" applyBorder="1" applyAlignment="1">
      <alignment vertical="center"/>
    </xf>
    <xf numFmtId="49" fontId="53" fillId="17" borderId="9" xfId="0" applyNumberFormat="1" applyFont="1" applyFill="1" applyBorder="1" applyAlignment="1">
      <alignment vertical="center"/>
    </xf>
    <xf numFmtId="49" fontId="51" fillId="17" borderId="15" xfId="0" applyNumberFormat="1" applyFont="1" applyFill="1" applyBorder="1" applyAlignment="1">
      <alignment vertical="center"/>
    </xf>
    <xf numFmtId="49" fontId="53" fillId="17" borderId="0" xfId="0" applyNumberFormat="1" applyFont="1" applyFill="1" applyBorder="1" applyAlignment="1">
      <alignment vertical="center"/>
    </xf>
    <xf numFmtId="49" fontId="51" fillId="17" borderId="0" xfId="0" applyNumberFormat="1" applyFont="1" applyFill="1" applyBorder="1" applyAlignment="1">
      <alignment vertical="center"/>
    </xf>
    <xf numFmtId="49" fontId="59" fillId="17" borderId="0" xfId="0" applyNumberFormat="1" applyFont="1" applyFill="1" applyBorder="1" applyAlignment="1">
      <alignment vertical="center"/>
    </xf>
    <xf numFmtId="49" fontId="60" fillId="17" borderId="0" xfId="0" applyNumberFormat="1" applyFont="1" applyFill="1" applyBorder="1" applyAlignment="1">
      <alignment vertical="center"/>
    </xf>
    <xf numFmtId="0" fontId="0" fillId="17" borderId="0" xfId="0" applyFill="1" applyBorder="1" applyAlignment="1">
      <alignment vertical="center"/>
    </xf>
    <xf numFmtId="0" fontId="0" fillId="17" borderId="0" xfId="0" applyFill="1" applyAlignment="1">
      <alignment vertical="center"/>
    </xf>
    <xf numFmtId="0" fontId="54" fillId="17" borderId="10" xfId="0" applyFont="1" applyFill="1" applyBorder="1" applyAlignment="1">
      <alignment horizontal="right" vertical="center"/>
    </xf>
    <xf numFmtId="49" fontId="51" fillId="17" borderId="0" xfId="0" applyNumberFormat="1" applyFont="1" applyFill="1" applyAlignment="1">
      <alignment vertical="center"/>
    </xf>
    <xf numFmtId="49" fontId="53" fillId="17" borderId="0" xfId="0" applyNumberFormat="1" applyFont="1" applyFill="1" applyAlignment="1">
      <alignment vertical="center"/>
    </xf>
    <xf numFmtId="49" fontId="59" fillId="17" borderId="0" xfId="0" applyNumberFormat="1" applyFont="1" applyFill="1" applyAlignment="1">
      <alignment vertical="center"/>
    </xf>
    <xf numFmtId="49" fontId="60" fillId="17" borderId="0" xfId="0" applyNumberFormat="1" applyFont="1" applyFill="1" applyAlignment="1">
      <alignment vertical="center"/>
    </xf>
    <xf numFmtId="0" fontId="40" fillId="7" borderId="18" xfId="0" applyFont="1" applyFill="1" applyBorder="1" applyAlignment="1">
      <alignment vertical="center"/>
    </xf>
    <xf numFmtId="0" fontId="40" fillId="7" borderId="19" xfId="0" applyFont="1" applyFill="1" applyBorder="1" applyAlignment="1">
      <alignment vertical="center"/>
    </xf>
    <xf numFmtId="0" fontId="40" fillId="7" borderId="20" xfId="0" applyFont="1" applyFill="1" applyBorder="1" applyAlignment="1">
      <alignment vertical="center"/>
    </xf>
    <xf numFmtId="49" fontId="42" fillId="7" borderId="19" xfId="0" applyNumberFormat="1" applyFont="1" applyFill="1" applyBorder="1" applyAlignment="1">
      <alignment horizontal="center" vertical="center"/>
    </xf>
    <xf numFmtId="49" fontId="42" fillId="7" borderId="19" xfId="0" applyNumberFormat="1" applyFont="1" applyFill="1" applyBorder="1" applyAlignment="1">
      <alignment vertical="center"/>
    </xf>
    <xf numFmtId="49" fontId="42" fillId="7" borderId="21" xfId="0" applyNumberFormat="1" applyFont="1" applyFill="1" applyBorder="1" applyAlignment="1">
      <alignment vertical="center"/>
    </xf>
    <xf numFmtId="49" fontId="41" fillId="7" borderId="19" xfId="0" applyNumberFormat="1" applyFont="1" applyFill="1" applyBorder="1" applyAlignment="1">
      <alignment vertical="center"/>
    </xf>
    <xf numFmtId="49" fontId="41" fillId="7" borderId="21" xfId="0" applyNumberFormat="1" applyFont="1" applyFill="1" applyBorder="1" applyAlignment="1">
      <alignment vertical="center"/>
    </xf>
    <xf numFmtId="49" fontId="40" fillId="7" borderId="19" xfId="0" applyNumberFormat="1" applyFont="1" applyFill="1" applyBorder="1" applyAlignment="1">
      <alignment horizontal="left" vertical="center"/>
    </xf>
    <xf numFmtId="0" fontId="47" fillId="17" borderId="0" xfId="0" applyFont="1" applyFill="1" applyAlignment="1">
      <alignment vertical="center"/>
    </xf>
    <xf numFmtId="49" fontId="47" fillId="7" borderId="22" xfId="0" applyNumberFormat="1" applyFont="1" applyFill="1" applyBorder="1" applyAlignment="1">
      <alignment vertical="center"/>
    </xf>
    <xf numFmtId="49" fontId="47" fillId="7" borderId="0" xfId="0" applyNumberFormat="1" applyFont="1" applyFill="1" applyBorder="1" applyAlignment="1">
      <alignment vertical="center"/>
    </xf>
    <xf numFmtId="49" fontId="47" fillId="7" borderId="23" xfId="0" applyNumberFormat="1" applyFont="1" applyFill="1" applyBorder="1" applyAlignment="1">
      <alignment horizontal="right" vertical="center"/>
    </xf>
    <xf numFmtId="49" fontId="47" fillId="7" borderId="0" xfId="0" applyNumberFormat="1" applyFont="1" applyFill="1" applyBorder="1" applyAlignment="1">
      <alignment horizontal="center" vertical="center"/>
    </xf>
    <xf numFmtId="0" fontId="47" fillId="7" borderId="0" xfId="0" applyFont="1" applyFill="1" applyBorder="1" applyAlignment="1">
      <alignment vertical="center"/>
    </xf>
    <xf numFmtId="49" fontId="61" fillId="7" borderId="23" xfId="0" applyNumberFormat="1" applyFont="1" applyFill="1" applyBorder="1" applyAlignment="1">
      <alignment vertical="center"/>
    </xf>
    <xf numFmtId="49" fontId="61" fillId="7" borderId="0" xfId="0" applyNumberFormat="1" applyFont="1" applyFill="1" applyBorder="1" applyAlignment="1">
      <alignment vertical="center"/>
    </xf>
    <xf numFmtId="49" fontId="48" fillId="7" borderId="0" xfId="0" applyNumberFormat="1" applyFont="1" applyFill="1" applyBorder="1" applyAlignment="1">
      <alignment vertical="center"/>
    </xf>
    <xf numFmtId="49" fontId="48" fillId="7" borderId="23" xfId="0" applyNumberFormat="1" applyFont="1" applyFill="1" applyBorder="1" applyAlignment="1">
      <alignment vertical="center"/>
    </xf>
    <xf numFmtId="49" fontId="40" fillId="7" borderId="24" xfId="0" applyNumberFormat="1" applyFont="1" applyFill="1" applyBorder="1" applyAlignment="1">
      <alignment vertical="center"/>
    </xf>
    <xf numFmtId="49" fontId="40" fillId="7" borderId="25" xfId="0" applyNumberFormat="1" applyFont="1" applyFill="1" applyBorder="1" applyAlignment="1">
      <alignment vertical="center"/>
    </xf>
    <xf numFmtId="49" fontId="47" fillId="7" borderId="10" xfId="0" applyNumberFormat="1" applyFont="1" applyFill="1" applyBorder="1" applyAlignment="1">
      <alignment vertical="center"/>
    </xf>
    <xf numFmtId="49" fontId="48" fillId="7" borderId="10" xfId="0" applyNumberFormat="1" applyFont="1" applyFill="1" applyBorder="1" applyAlignment="1">
      <alignment vertical="center"/>
    </xf>
    <xf numFmtId="49" fontId="48" fillId="7" borderId="26" xfId="0" applyNumberFormat="1" applyFont="1" applyFill="1" applyBorder="1" applyAlignment="1">
      <alignment vertical="center"/>
    </xf>
    <xf numFmtId="49" fontId="47" fillId="7" borderId="27" xfId="0" applyNumberFormat="1" applyFont="1" applyFill="1" applyBorder="1" applyAlignment="1">
      <alignment vertical="center"/>
    </xf>
    <xf numFmtId="49" fontId="47" fillId="7" borderId="26" xfId="0" applyNumberFormat="1" applyFont="1" applyFill="1" applyBorder="1" applyAlignment="1">
      <alignment horizontal="right" vertical="center"/>
    </xf>
    <xf numFmtId="0" fontId="47" fillId="7" borderId="22" xfId="0" applyFont="1" applyFill="1" applyBorder="1" applyAlignment="1">
      <alignment vertical="center"/>
    </xf>
    <xf numFmtId="49" fontId="47" fillId="7" borderId="0" xfId="0" applyNumberFormat="1" applyFont="1" applyFill="1" applyBorder="1" applyAlignment="1">
      <alignment horizontal="right" vertical="center"/>
    </xf>
    <xf numFmtId="0" fontId="40" fillId="7" borderId="27" xfId="0" applyFont="1" applyFill="1" applyBorder="1" applyAlignment="1">
      <alignment vertical="center"/>
    </xf>
    <xf numFmtId="0" fontId="40" fillId="7" borderId="10" xfId="0" applyFont="1" applyFill="1" applyBorder="1" applyAlignment="1">
      <alignment vertical="center"/>
    </xf>
    <xf numFmtId="0" fontId="40" fillId="7" borderId="28" xfId="0" applyFont="1" applyFill="1" applyBorder="1" applyAlignment="1">
      <alignment vertical="center"/>
    </xf>
    <xf numFmtId="0" fontId="47" fillId="7" borderId="23" xfId="0" applyFont="1" applyFill="1" applyBorder="1" applyAlignment="1">
      <alignment horizontal="right" vertical="center"/>
    </xf>
    <xf numFmtId="0" fontId="47" fillId="7" borderId="26" xfId="0" applyFont="1" applyFill="1" applyBorder="1" applyAlignment="1">
      <alignment horizontal="right" vertical="center"/>
    </xf>
    <xf numFmtId="49" fontId="47" fillId="7" borderId="10" xfId="0" applyNumberFormat="1" applyFont="1" applyFill="1" applyBorder="1" applyAlignment="1">
      <alignment horizontal="center" vertical="center"/>
    </xf>
    <xf numFmtId="0" fontId="47" fillId="7" borderId="10" xfId="0" applyFont="1" applyFill="1" applyBorder="1" applyAlignment="1">
      <alignment vertical="center"/>
    </xf>
    <xf numFmtId="49" fontId="61" fillId="7" borderId="26" xfId="0" applyNumberFormat="1" applyFont="1" applyFill="1" applyBorder="1" applyAlignment="1">
      <alignment vertical="center"/>
    </xf>
    <xf numFmtId="49" fontId="61" fillId="7" borderId="10" xfId="0" applyNumberFormat="1" applyFont="1" applyFill="1" applyBorder="1" applyAlignment="1">
      <alignment vertical="center"/>
    </xf>
    <xf numFmtId="0" fontId="62" fillId="7" borderId="26" xfId="0" applyFont="1" applyFill="1" applyBorder="1" applyAlignment="1">
      <alignment vertical="center"/>
    </xf>
    <xf numFmtId="0" fontId="0" fillId="17" borderId="0" xfId="0" applyFill="1" applyBorder="1" applyAlignment="1">
      <alignment/>
    </xf>
    <xf numFmtId="0" fontId="48" fillId="17" borderId="0" xfId="0" applyFont="1" applyFill="1" applyBorder="1" applyAlignment="1">
      <alignment/>
    </xf>
    <xf numFmtId="0" fontId="4" fillId="17" borderId="0" xfId="0" applyFont="1" applyFill="1" applyBorder="1" applyAlignment="1">
      <alignment/>
    </xf>
    <xf numFmtId="0" fontId="0" fillId="17" borderId="0" xfId="0" applyFill="1" applyAlignment="1">
      <alignment/>
    </xf>
    <xf numFmtId="0" fontId="47" fillId="17" borderId="0" xfId="0" applyFont="1" applyFill="1" applyBorder="1" applyAlignment="1">
      <alignment horizontal="right" vertical="center"/>
    </xf>
    <xf numFmtId="0" fontId="47" fillId="17" borderId="0" xfId="0" applyFont="1" applyFill="1" applyBorder="1" applyAlignment="1">
      <alignment horizontal="left" vertical="center"/>
    </xf>
    <xf numFmtId="0" fontId="48" fillId="17" borderId="0" xfId="0" applyFont="1" applyFill="1" applyBorder="1" applyAlignment="1">
      <alignment horizontal="center" vertical="center"/>
    </xf>
    <xf numFmtId="0" fontId="48" fillId="17" borderId="0" xfId="0" applyFont="1" applyFill="1" applyBorder="1" applyAlignment="1">
      <alignment vertical="center"/>
    </xf>
    <xf numFmtId="0" fontId="0" fillId="7" borderId="0" xfId="0" applyFont="1" applyFill="1" applyBorder="1" applyAlignment="1">
      <alignment horizontal="right" vertical="center"/>
    </xf>
    <xf numFmtId="0" fontId="0" fillId="7" borderId="0" xfId="0" applyFont="1" applyFill="1" applyAlignment="1">
      <alignment vertical="top"/>
    </xf>
    <xf numFmtId="0" fontId="0" fillId="7" borderId="0" xfId="0" applyFont="1" applyFill="1" applyBorder="1" applyAlignment="1">
      <alignment horizontal="center" vertical="center"/>
    </xf>
    <xf numFmtId="0" fontId="4" fillId="7" borderId="0" xfId="0" applyFont="1" applyFill="1" applyBorder="1" applyAlignment="1">
      <alignment horizontal="center" vertical="center"/>
    </xf>
    <xf numFmtId="0" fontId="0" fillId="7" borderId="0" xfId="0" applyFill="1" applyAlignment="1">
      <alignment/>
    </xf>
    <xf numFmtId="0" fontId="49" fillId="17" borderId="0" xfId="0" applyFont="1" applyFill="1" applyBorder="1" applyAlignment="1">
      <alignment vertical="center"/>
    </xf>
    <xf numFmtId="0" fontId="50" fillId="17" borderId="0" xfId="0" applyFont="1" applyFill="1" applyBorder="1" applyAlignment="1">
      <alignment horizontal="center" vertical="center"/>
    </xf>
    <xf numFmtId="0" fontId="51" fillId="17" borderId="0" xfId="0" applyFont="1" applyFill="1" applyBorder="1" applyAlignment="1">
      <alignment horizontal="center" vertical="center"/>
    </xf>
    <xf numFmtId="0" fontId="53" fillId="17" borderId="0" xfId="0" applyFont="1" applyFill="1" applyBorder="1" applyAlignment="1">
      <alignment horizontal="left" vertical="center"/>
    </xf>
    <xf numFmtId="0" fontId="43" fillId="17" borderId="13" xfId="0" applyFont="1" applyFill="1" applyBorder="1" applyAlignment="1">
      <alignment vertical="center"/>
    </xf>
    <xf numFmtId="0" fontId="43" fillId="17" borderId="14" xfId="0" applyFont="1" applyFill="1" applyBorder="1" applyAlignment="1">
      <alignment vertical="center"/>
    </xf>
    <xf numFmtId="0" fontId="0" fillId="17" borderId="14" xfId="0" applyFont="1" applyFill="1" applyBorder="1" applyAlignment="1">
      <alignment vertical="center"/>
    </xf>
    <xf numFmtId="0" fontId="0" fillId="17" borderId="12" xfId="0" applyFont="1" applyFill="1" applyBorder="1" applyAlignment="1">
      <alignment vertical="center"/>
    </xf>
    <xf numFmtId="0" fontId="0" fillId="17" borderId="9" xfId="0" applyFont="1" applyFill="1" applyBorder="1" applyAlignment="1">
      <alignment vertical="center"/>
    </xf>
    <xf numFmtId="0" fontId="57" fillId="17" borderId="13" xfId="0" applyFont="1" applyFill="1" applyBorder="1" applyAlignment="1">
      <alignment horizontal="center" vertical="center"/>
    </xf>
    <xf numFmtId="0" fontId="58" fillId="18" borderId="14" xfId="0" applyFont="1" applyFill="1" applyBorder="1" applyAlignment="1">
      <alignment horizontal="right" vertical="center"/>
    </xf>
    <xf numFmtId="0" fontId="0" fillId="17" borderId="15" xfId="0" applyFont="1" applyFill="1" applyBorder="1" applyAlignment="1">
      <alignment vertical="center"/>
    </xf>
    <xf numFmtId="0" fontId="53" fillId="17" borderId="14" xfId="0" applyFont="1" applyFill="1" applyBorder="1" applyAlignment="1">
      <alignment vertical="center"/>
    </xf>
    <xf numFmtId="0" fontId="53" fillId="17" borderId="14" xfId="0" applyFont="1" applyFill="1" applyBorder="1" applyAlignment="1">
      <alignment horizontal="left" vertical="center"/>
    </xf>
    <xf numFmtId="0" fontId="54" fillId="17" borderId="14" xfId="0" applyFont="1" applyFill="1" applyBorder="1" applyAlignment="1">
      <alignment horizontal="right" vertical="center"/>
    </xf>
    <xf numFmtId="0" fontId="50" fillId="17" borderId="0" xfId="0" applyFont="1" applyFill="1" applyBorder="1" applyAlignment="1">
      <alignment horizontal="center" vertical="center"/>
    </xf>
    <xf numFmtId="0" fontId="0" fillId="17" borderId="13" xfId="0" applyFont="1" applyFill="1" applyBorder="1" applyAlignment="1">
      <alignment vertical="center"/>
    </xf>
    <xf numFmtId="0" fontId="50" fillId="17" borderId="9" xfId="0" applyFont="1" applyFill="1" applyBorder="1" applyAlignment="1">
      <alignment vertical="center"/>
    </xf>
    <xf numFmtId="0" fontId="53" fillId="17" borderId="15" xfId="0" applyFont="1" applyFill="1" applyBorder="1" applyAlignment="1">
      <alignment vertical="center"/>
    </xf>
    <xf numFmtId="0" fontId="51" fillId="17" borderId="0" xfId="0" applyFont="1" applyFill="1" applyBorder="1" applyAlignment="1">
      <alignment horizontal="center" vertical="center"/>
    </xf>
    <xf numFmtId="0" fontId="38" fillId="17" borderId="0" xfId="0" applyFont="1" applyFill="1" applyBorder="1" applyAlignment="1">
      <alignment vertical="center"/>
    </xf>
    <xf numFmtId="0" fontId="53" fillId="17" borderId="0" xfId="0" applyFont="1" applyFill="1" applyBorder="1" applyAlignment="1">
      <alignment horizontal="center" vertical="center"/>
    </xf>
    <xf numFmtId="0" fontId="40" fillId="17" borderId="0" xfId="0" applyFont="1" applyFill="1" applyBorder="1" applyAlignment="1">
      <alignment vertical="center"/>
    </xf>
    <xf numFmtId="49" fontId="42" fillId="17" borderId="0" xfId="0" applyNumberFormat="1" applyFont="1" applyFill="1" applyBorder="1" applyAlignment="1">
      <alignment horizontal="center" vertical="center"/>
    </xf>
    <xf numFmtId="49" fontId="42" fillId="17" borderId="0" xfId="0" applyNumberFormat="1" applyFont="1" applyFill="1" applyBorder="1" applyAlignment="1">
      <alignment vertical="center"/>
    </xf>
    <xf numFmtId="49" fontId="41" fillId="17" borderId="0" xfId="0" applyNumberFormat="1" applyFont="1" applyFill="1" applyBorder="1" applyAlignment="1">
      <alignment vertical="center"/>
    </xf>
    <xf numFmtId="49" fontId="40" fillId="17" borderId="0" xfId="0" applyNumberFormat="1" applyFont="1" applyFill="1" applyBorder="1" applyAlignment="1">
      <alignment horizontal="left" vertical="center"/>
    </xf>
    <xf numFmtId="0" fontId="47" fillId="17" borderId="0" xfId="0" applyFont="1" applyFill="1" applyBorder="1" applyAlignment="1">
      <alignment vertical="center"/>
    </xf>
    <xf numFmtId="49" fontId="47" fillId="17" borderId="0" xfId="0" applyNumberFormat="1" applyFont="1" applyFill="1" applyBorder="1" applyAlignment="1">
      <alignment vertical="center"/>
    </xf>
    <xf numFmtId="49" fontId="47" fillId="17" borderId="0" xfId="0" applyNumberFormat="1" applyFont="1" applyFill="1" applyBorder="1" applyAlignment="1">
      <alignment horizontal="right" vertical="center"/>
    </xf>
    <xf numFmtId="49" fontId="47" fillId="17" borderId="0" xfId="0" applyNumberFormat="1" applyFont="1" applyFill="1" applyBorder="1" applyAlignment="1">
      <alignment horizontal="center" vertical="center"/>
    </xf>
    <xf numFmtId="49" fontId="61" fillId="17" borderId="0" xfId="0" applyNumberFormat="1" applyFont="1" applyFill="1" applyBorder="1" applyAlignment="1">
      <alignment vertical="center"/>
    </xf>
    <xf numFmtId="49" fontId="48" fillId="17" borderId="0" xfId="0" applyNumberFormat="1" applyFont="1" applyFill="1" applyBorder="1" applyAlignment="1">
      <alignment vertical="center"/>
    </xf>
    <xf numFmtId="49" fontId="40" fillId="17" borderId="0" xfId="0" applyNumberFormat="1" applyFont="1" applyFill="1" applyBorder="1" applyAlignment="1">
      <alignment vertical="center"/>
    </xf>
    <xf numFmtId="0" fontId="62" fillId="17" borderId="0" xfId="0" applyFont="1" applyFill="1" applyBorder="1" applyAlignment="1">
      <alignment vertical="center"/>
    </xf>
    <xf numFmtId="0" fontId="48" fillId="17" borderId="0" xfId="0" applyFont="1" applyFill="1" applyAlignment="1">
      <alignment/>
    </xf>
    <xf numFmtId="14" fontId="44" fillId="17" borderId="9" xfId="0" applyNumberFormat="1" applyFont="1" applyFill="1" applyBorder="1" applyAlignment="1">
      <alignment horizontal="lef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ollowed Hyperlink" xfId="75"/>
    <cellStyle name="Förklarande text" xfId="76"/>
    <cellStyle name="Good" xfId="77"/>
    <cellStyle name="Heading 1" xfId="78"/>
    <cellStyle name="Heading 2" xfId="79"/>
    <cellStyle name="Heading 3" xfId="80"/>
    <cellStyle name="Heading 4" xfId="81"/>
    <cellStyle name="Hyperlink" xfId="82"/>
    <cellStyle name="Indata" xfId="83"/>
    <cellStyle name="Input" xfId="84"/>
    <cellStyle name="Kontrollcell" xfId="85"/>
    <cellStyle name="Länkad cell" xfId="86"/>
    <cellStyle name="Linked Cell" xfId="87"/>
    <cellStyle name="Neutral" xfId="88"/>
    <cellStyle name="Normal 2" xfId="89"/>
    <cellStyle name="Normal 3"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8">
    <dxf>
      <font>
        <b val="0"/>
        <i/>
        <color rgb="FFFF0000"/>
      </font>
      <border/>
    </dxf>
    <dxf>
      <font>
        <b/>
        <i val="0"/>
        <color rgb="FF00FF00"/>
      </font>
      <border/>
    </dxf>
    <dxf>
      <font>
        <i val="0"/>
        <color rgb="FF00FF00"/>
      </font>
      <border/>
    </dxf>
    <dxf>
      <font>
        <b/>
        <i val="0"/>
      </font>
      <border/>
    </dxf>
    <dxf>
      <font>
        <i val="0"/>
        <color rgb="FFFFFFFF"/>
      </font>
      <border/>
    </dxf>
    <dxf>
      <font>
        <i val="0"/>
        <color rgb="FFFFFFFF"/>
      </font>
      <fill>
        <patternFill>
          <bgColor rgb="FFCCFFCC"/>
        </patternFill>
      </fill>
      <border/>
    </dxf>
    <dxf>
      <font>
        <b val="0"/>
        <i val="0"/>
      </font>
      <border/>
    </dxf>
    <dxf>
      <font>
        <b/>
        <i val="0"/>
        <color rgb="FF000000"/>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SET%20NET%20DEVOJCICE%2014%20GOD%20DUB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UPIS DECACI DUBL"/>
      <sheetName val="DECACI DUBL PRIPREMA"/>
      <sheetName val="DECACI DUBL 8"/>
      <sheetName val="DECACI DUBL 16"/>
      <sheetName val="DECACI DUBL 32"/>
      <sheetName val="DECACI DUBL 64"/>
    </sheetNames>
    <definedNames>
      <definedName name="Jun_Hide_CU"/>
      <definedName name="Jun_Show_CU"/>
    </definedNames>
    <sheetDataSet>
      <sheetData sheetId="0">
        <row r="10">
          <cell r="A10" t="str">
            <v>20.03.2010.</v>
          </cell>
          <cell r="C10" t="str">
            <v>BG,SET NET  </v>
          </cell>
          <cell r="D10" t="str">
            <v>IV</v>
          </cell>
        </row>
        <row r="12">
          <cell r="A12" t="str">
            <v>14 GOD DEVOJCICE</v>
          </cell>
        </row>
      </sheetData>
      <sheetData sheetId="2">
        <row r="5">
          <cell r="V5">
            <v>0</v>
          </cell>
        </row>
        <row r="7">
          <cell r="A7" t="str">
            <v>BROJ</v>
          </cell>
          <cell r="B7" t="str">
            <v>PREZIME</v>
          </cell>
          <cell r="C7" t="str">
            <v>IME</v>
          </cell>
          <cell r="D7" t="str">
            <v>KLUB</v>
          </cell>
          <cell r="E7" t="str">
            <v>RANG</v>
          </cell>
          <cell r="F7" t="str">
            <v>GT STATUS
DA, SE, Q, LL</v>
          </cell>
          <cell r="G7" t="str">
            <v>PREZIME</v>
          </cell>
          <cell r="H7" t="str">
            <v>IME</v>
          </cell>
          <cell r="I7" t="str">
            <v>KLUB</v>
          </cell>
          <cell r="L7" t="str">
            <v>Status
No</v>
          </cell>
          <cell r="M7" t="str">
            <v>RANG</v>
          </cell>
          <cell r="N7" t="str">
            <v>GT STATUS
DA, SE, Q, LL</v>
          </cell>
          <cell r="O7" t="str">
            <v>Seq
123</v>
          </cell>
          <cell r="P7" t="str">
            <v>Seq
abc</v>
          </cell>
          <cell r="R7" t="str">
            <v>RANG ZAJEDNO</v>
          </cell>
          <cell r="S7" t="str">
            <v>Acc.
Tie-
Break</v>
          </cell>
          <cell r="T7" t="str">
            <v>STATUS U DUBLU
DA,WC
A</v>
          </cell>
          <cell r="U7" t="str">
            <v>DISPLEJ RANG</v>
          </cell>
          <cell r="V7" t="str">
            <v>NOS</v>
          </cell>
        </row>
        <row r="8">
          <cell r="A8">
            <v>1</v>
          </cell>
          <cell r="B8" t="str">
            <v>PAJCIN</v>
          </cell>
          <cell r="C8" t="str">
            <v>LJILJANA</v>
          </cell>
          <cell r="D8" t="str">
            <v>AS</v>
          </cell>
          <cell r="E8">
            <v>49</v>
          </cell>
          <cell r="G8" t="str">
            <v>BALAC</v>
          </cell>
          <cell r="H8" t="str">
            <v>IVANA</v>
          </cell>
          <cell r="I8" t="str">
            <v>AS</v>
          </cell>
          <cell r="L8">
            <v>999</v>
          </cell>
          <cell r="M8">
            <v>57</v>
          </cell>
          <cell r="O8" t="str">
            <v>3</v>
          </cell>
          <cell r="P8" t="str">
            <v>a</v>
          </cell>
          <cell r="Q8" t="str">
            <v>3a</v>
          </cell>
          <cell r="R8">
            <v>106</v>
          </cell>
          <cell r="U8">
            <v>106</v>
          </cell>
        </row>
        <row r="9">
          <cell r="A9">
            <v>2</v>
          </cell>
          <cell r="B9" t="str">
            <v>TESIC</v>
          </cell>
          <cell r="C9" t="str">
            <v>MILICA</v>
          </cell>
          <cell r="D9" t="str">
            <v>OAZA</v>
          </cell>
          <cell r="E9">
            <v>14</v>
          </cell>
          <cell r="G9" t="str">
            <v>SAMOCETA</v>
          </cell>
          <cell r="H9" t="str">
            <v>MILICA</v>
          </cell>
          <cell r="I9" t="str">
            <v>OAZA</v>
          </cell>
          <cell r="L9">
            <v>999</v>
          </cell>
          <cell r="M9">
            <v>132</v>
          </cell>
          <cell r="O9" t="str">
            <v>3</v>
          </cell>
          <cell r="P9" t="str">
            <v>a</v>
          </cell>
          <cell r="Q9" t="str">
            <v>3a</v>
          </cell>
          <cell r="R9">
            <v>146</v>
          </cell>
          <cell r="U9">
            <v>146</v>
          </cell>
        </row>
        <row r="10">
          <cell r="A10">
            <v>3</v>
          </cell>
          <cell r="B10" t="str">
            <v>NENADOVIC</v>
          </cell>
          <cell r="C10" t="str">
            <v>MILENA</v>
          </cell>
          <cell r="D10" t="str">
            <v>AS</v>
          </cell>
          <cell r="E10">
            <v>71</v>
          </cell>
          <cell r="G10" t="str">
            <v>DIMITRIJEVIC</v>
          </cell>
          <cell r="H10" t="str">
            <v>ANDREA</v>
          </cell>
          <cell r="I10" t="str">
            <v>AS</v>
          </cell>
          <cell r="L10">
            <v>999</v>
          </cell>
          <cell r="M10">
            <v>104</v>
          </cell>
          <cell r="O10" t="str">
            <v>3</v>
          </cell>
          <cell r="P10" t="str">
            <v>a</v>
          </cell>
          <cell r="Q10" t="str">
            <v>3a</v>
          </cell>
          <cell r="R10">
            <v>175</v>
          </cell>
          <cell r="U10">
            <v>175</v>
          </cell>
        </row>
        <row r="11">
          <cell r="A11">
            <v>4</v>
          </cell>
          <cell r="B11" t="str">
            <v>BOGICEVIC</v>
          </cell>
          <cell r="C11" t="str">
            <v>JOVANA</v>
          </cell>
          <cell r="D11" t="str">
            <v>DEV </v>
          </cell>
          <cell r="E11">
            <v>84</v>
          </cell>
          <cell r="G11" t="str">
            <v>MECGER</v>
          </cell>
          <cell r="H11" t="str">
            <v>LANA</v>
          </cell>
          <cell r="I11" t="str">
            <v>DEV</v>
          </cell>
          <cell r="L11">
            <v>999</v>
          </cell>
          <cell r="M11">
            <v>110</v>
          </cell>
          <cell r="O11" t="str">
            <v>3</v>
          </cell>
          <cell r="P11" t="str">
            <v>a</v>
          </cell>
          <cell r="Q11" t="str">
            <v>3a</v>
          </cell>
          <cell r="R11">
            <v>194</v>
          </cell>
          <cell r="U11">
            <v>194</v>
          </cell>
        </row>
        <row r="12">
          <cell r="A12">
            <v>5</v>
          </cell>
          <cell r="B12" t="str">
            <v>JEREMIC</v>
          </cell>
          <cell r="C12" t="str">
            <v>TEODORA</v>
          </cell>
          <cell r="D12" t="str">
            <v>KTK</v>
          </cell>
          <cell r="E12">
            <v>54</v>
          </cell>
          <cell r="G12" t="str">
            <v>JEREMIC</v>
          </cell>
          <cell r="H12" t="str">
            <v>ANDJELA</v>
          </cell>
          <cell r="I12" t="str">
            <v>WINN</v>
          </cell>
          <cell r="L12">
            <v>999</v>
          </cell>
          <cell r="M12">
            <v>157</v>
          </cell>
          <cell r="O12" t="str">
            <v>3</v>
          </cell>
          <cell r="P12" t="str">
            <v>a</v>
          </cell>
          <cell r="Q12" t="str">
            <v>3a</v>
          </cell>
          <cell r="R12">
            <v>211</v>
          </cell>
          <cell r="U12">
            <v>211</v>
          </cell>
        </row>
        <row r="13">
          <cell r="A13">
            <v>6</v>
          </cell>
          <cell r="B13" t="str">
            <v>ENIK</v>
          </cell>
          <cell r="C13" t="str">
            <v>MIRA</v>
          </cell>
          <cell r="D13" t="str">
            <v>AGR</v>
          </cell>
          <cell r="E13">
            <v>142</v>
          </cell>
          <cell r="G13" t="str">
            <v>PAJCIN</v>
          </cell>
          <cell r="H13" t="str">
            <v>SMILJANA`</v>
          </cell>
          <cell r="I13" t="str">
            <v>AS</v>
          </cell>
          <cell r="L13">
            <v>999</v>
          </cell>
          <cell r="M13">
            <v>102</v>
          </cell>
          <cell r="O13" t="str">
            <v>3</v>
          </cell>
          <cell r="P13" t="str">
            <v>a</v>
          </cell>
          <cell r="Q13" t="str">
            <v>3a</v>
          </cell>
          <cell r="R13">
            <v>244</v>
          </cell>
          <cell r="U13">
            <v>244</v>
          </cell>
        </row>
        <row r="14">
          <cell r="A14">
            <v>7</v>
          </cell>
          <cell r="B14" t="str">
            <v>SAVIC</v>
          </cell>
          <cell r="C14" t="str">
            <v>VANJA</v>
          </cell>
          <cell r="D14" t="str">
            <v>SET N</v>
          </cell>
          <cell r="E14">
            <v>107</v>
          </cell>
          <cell r="G14" t="str">
            <v>JOVIC</v>
          </cell>
          <cell r="H14" t="str">
            <v>LUNA</v>
          </cell>
          <cell r="I14" t="str">
            <v>SET N</v>
          </cell>
          <cell r="L14">
            <v>999</v>
          </cell>
          <cell r="M14">
            <v>158</v>
          </cell>
          <cell r="O14" t="str">
            <v>3</v>
          </cell>
          <cell r="P14" t="str">
            <v>a</v>
          </cell>
          <cell r="Q14" t="str">
            <v>3a</v>
          </cell>
          <cell r="R14">
            <v>265</v>
          </cell>
          <cell r="U14">
            <v>265</v>
          </cell>
        </row>
        <row r="15">
          <cell r="A15">
            <v>8</v>
          </cell>
          <cell r="B15" t="str">
            <v>PARLIC</v>
          </cell>
          <cell r="C15" t="str">
            <v>JOVANA</v>
          </cell>
          <cell r="D15" t="str">
            <v>CZ</v>
          </cell>
          <cell r="E15">
            <v>112</v>
          </cell>
          <cell r="G15" t="str">
            <v>DEJANOVIC</v>
          </cell>
          <cell r="H15" t="str">
            <v>ANDJELA</v>
          </cell>
          <cell r="I15" t="str">
            <v>OLI</v>
          </cell>
          <cell r="L15">
            <v>999</v>
          </cell>
          <cell r="M15">
            <v>272</v>
          </cell>
          <cell r="O15" t="str">
            <v>3</v>
          </cell>
          <cell r="P15" t="str">
            <v>a</v>
          </cell>
          <cell r="Q15" t="str">
            <v>3a</v>
          </cell>
          <cell r="R15">
            <v>384</v>
          </cell>
          <cell r="U15">
            <v>384</v>
          </cell>
        </row>
        <row r="16">
          <cell r="A16">
            <v>9</v>
          </cell>
          <cell r="B16" t="str">
            <v>MANDIC</v>
          </cell>
          <cell r="C16" t="str">
            <v>KATARINA</v>
          </cell>
          <cell r="D16" t="str">
            <v>GAZ</v>
          </cell>
          <cell r="E16">
            <v>244</v>
          </cell>
          <cell r="G16" t="str">
            <v>DUJAKOVIC</v>
          </cell>
          <cell r="H16" t="str">
            <v>SANJA</v>
          </cell>
          <cell r="I16" t="str">
            <v>GAZ</v>
          </cell>
          <cell r="L16">
            <v>999</v>
          </cell>
          <cell r="M16">
            <v>146</v>
          </cell>
          <cell r="O16" t="str">
            <v>3</v>
          </cell>
          <cell r="P16" t="str">
            <v>a</v>
          </cell>
          <cell r="Q16" t="str">
            <v>3a</v>
          </cell>
          <cell r="R16">
            <v>390</v>
          </cell>
          <cell r="U16">
            <v>390</v>
          </cell>
        </row>
        <row r="17">
          <cell r="A17">
            <v>10</v>
          </cell>
          <cell r="B17" t="str">
            <v>CUMBO</v>
          </cell>
          <cell r="C17" t="str">
            <v>NIKOLINA</v>
          </cell>
          <cell r="D17" t="str">
            <v>VID</v>
          </cell>
          <cell r="E17">
            <v>126</v>
          </cell>
          <cell r="G17" t="str">
            <v>TANASIC</v>
          </cell>
          <cell r="H17" t="str">
            <v>DRAGANA</v>
          </cell>
          <cell r="I17" t="str">
            <v>VID</v>
          </cell>
          <cell r="L17">
            <v>999</v>
          </cell>
          <cell r="M17">
            <v>276</v>
          </cell>
          <cell r="O17" t="str">
            <v>3</v>
          </cell>
          <cell r="P17" t="str">
            <v>a</v>
          </cell>
          <cell r="Q17" t="str">
            <v>3a</v>
          </cell>
          <cell r="R17">
            <v>402</v>
          </cell>
          <cell r="U17">
            <v>402</v>
          </cell>
        </row>
        <row r="18">
          <cell r="A18">
            <v>11</v>
          </cell>
          <cell r="B18" t="str">
            <v>GLIGIC</v>
          </cell>
          <cell r="C18" t="str">
            <v>MINJA</v>
          </cell>
          <cell r="D18" t="str">
            <v>VID</v>
          </cell>
          <cell r="E18">
            <v>285</v>
          </cell>
          <cell r="G18" t="str">
            <v>TEODOROVICV</v>
          </cell>
          <cell r="H18" t="str">
            <v>TEODORA</v>
          </cell>
          <cell r="I18" t="str">
            <v>VID</v>
          </cell>
          <cell r="L18">
            <v>999</v>
          </cell>
          <cell r="M18">
            <v>170</v>
          </cell>
          <cell r="O18" t="str">
            <v>3</v>
          </cell>
          <cell r="P18" t="str">
            <v>a</v>
          </cell>
          <cell r="Q18" t="str">
            <v>3a</v>
          </cell>
          <cell r="R18">
            <v>455</v>
          </cell>
          <cell r="U18">
            <v>455</v>
          </cell>
        </row>
        <row r="19">
          <cell r="A19">
            <v>12</v>
          </cell>
          <cell r="B19" t="str">
            <v>PETROVIC</v>
          </cell>
          <cell r="C19" t="str">
            <v>DJURDJA</v>
          </cell>
          <cell r="D19" t="str">
            <v>PAR</v>
          </cell>
          <cell r="E19">
            <v>205</v>
          </cell>
          <cell r="G19" t="str">
            <v>KRUNIC</v>
          </cell>
          <cell r="H19" t="str">
            <v>SOFIJA</v>
          </cell>
          <cell r="I19" t="str">
            <v>PAR</v>
          </cell>
          <cell r="L19">
            <v>999</v>
          </cell>
          <cell r="M19">
            <v>259</v>
          </cell>
          <cell r="O19" t="str">
            <v>3</v>
          </cell>
          <cell r="P19" t="str">
            <v>a</v>
          </cell>
          <cell r="Q19" t="str">
            <v>3a</v>
          </cell>
          <cell r="R19">
            <v>464</v>
          </cell>
          <cell r="U19">
            <v>464</v>
          </cell>
        </row>
        <row r="20">
          <cell r="A20">
            <v>13</v>
          </cell>
          <cell r="B20" t="str">
            <v>STOJANOVIC</v>
          </cell>
          <cell r="C20" t="str">
            <v>JOVANA</v>
          </cell>
          <cell r="D20" t="str">
            <v>OAZA</v>
          </cell>
          <cell r="E20">
            <v>267</v>
          </cell>
          <cell r="G20" t="str">
            <v>ZDRAVKOVIC</v>
          </cell>
          <cell r="H20" t="str">
            <v>ANA</v>
          </cell>
          <cell r="I20" t="str">
            <v>OAZA</v>
          </cell>
          <cell r="L20">
            <v>999</v>
          </cell>
          <cell r="M20">
            <v>230</v>
          </cell>
          <cell r="O20" t="str">
            <v>3</v>
          </cell>
          <cell r="P20" t="str">
            <v>a</v>
          </cell>
          <cell r="Q20" t="str">
            <v>3a</v>
          </cell>
          <cell r="R20">
            <v>497</v>
          </cell>
          <cell r="U20">
            <v>497</v>
          </cell>
        </row>
        <row r="21">
          <cell r="A21">
            <v>14</v>
          </cell>
          <cell r="B21" t="str">
            <v>RADOSAVLJEVIC</v>
          </cell>
          <cell r="C21" t="str">
            <v>MILICA</v>
          </cell>
          <cell r="D21" t="str">
            <v>AS</v>
          </cell>
          <cell r="E21">
            <v>301</v>
          </cell>
          <cell r="G21" t="str">
            <v>PETROVIC</v>
          </cell>
          <cell r="H21" t="str">
            <v>ANDJELA</v>
          </cell>
          <cell r="I21" t="str">
            <v>AS</v>
          </cell>
          <cell r="L21">
            <v>999</v>
          </cell>
          <cell r="M21">
            <v>382</v>
          </cell>
          <cell r="O21" t="str">
            <v>3</v>
          </cell>
          <cell r="P21" t="str">
            <v>a</v>
          </cell>
          <cell r="Q21" t="str">
            <v>3a</v>
          </cell>
          <cell r="R21">
            <v>683</v>
          </cell>
          <cell r="U21">
            <v>683</v>
          </cell>
        </row>
        <row r="22">
          <cell r="A22">
            <v>15</v>
          </cell>
          <cell r="B22" t="str">
            <v>OKUKA</v>
          </cell>
          <cell r="C22" t="str">
            <v>TEODORA</v>
          </cell>
          <cell r="D22" t="str">
            <v>AS</v>
          </cell>
          <cell r="E22">
            <v>426</v>
          </cell>
          <cell r="G22" t="str">
            <v>SEGETLIJA</v>
          </cell>
          <cell r="H22" t="str">
            <v>EMILIJA</v>
          </cell>
          <cell r="I22" t="str">
            <v>AS</v>
          </cell>
          <cell r="L22">
            <v>999</v>
          </cell>
          <cell r="M22">
            <v>429</v>
          </cell>
          <cell r="O22" t="str">
            <v>3</v>
          </cell>
          <cell r="P22" t="str">
            <v>a</v>
          </cell>
          <cell r="Q22" t="str">
            <v>3a</v>
          </cell>
          <cell r="R22">
            <v>855</v>
          </cell>
          <cell r="U22">
            <v>855</v>
          </cell>
        </row>
        <row r="23">
          <cell r="A23">
            <v>16</v>
          </cell>
          <cell r="B23" t="str">
            <v>KOVACEVIC</v>
          </cell>
          <cell r="C23" t="str">
            <v>JANJA</v>
          </cell>
          <cell r="D23" t="str">
            <v>CLA</v>
          </cell>
          <cell r="G23" t="str">
            <v>NIKITOVIC</v>
          </cell>
          <cell r="H23" t="str">
            <v>NINA</v>
          </cell>
          <cell r="I23" t="str">
            <v>CLA</v>
          </cell>
          <cell r="L23">
            <v>999</v>
          </cell>
          <cell r="M23">
            <v>199</v>
          </cell>
          <cell r="O23" t="str">
            <v>3</v>
          </cell>
          <cell r="P23" t="str">
            <v>b</v>
          </cell>
          <cell r="Q23" t="str">
            <v>3b</v>
          </cell>
          <cell r="R23">
            <v>199</v>
          </cell>
          <cell r="U23">
            <v>0</v>
          </cell>
        </row>
        <row r="24">
          <cell r="A24">
            <v>17</v>
          </cell>
          <cell r="B24" t="str">
            <v>STOJOVIC</v>
          </cell>
          <cell r="C24" t="str">
            <v>KRISTINA</v>
          </cell>
          <cell r="D24" t="str">
            <v>ELL</v>
          </cell>
          <cell r="E24">
            <v>215</v>
          </cell>
          <cell r="G24" t="str">
            <v>DRAZIC</v>
          </cell>
          <cell r="H24" t="str">
            <v>KATARINA</v>
          </cell>
          <cell r="I24" t="str">
            <v>ELL</v>
          </cell>
          <cell r="L24">
            <v>999</v>
          </cell>
          <cell r="O24" t="str">
            <v>3</v>
          </cell>
          <cell r="P24" t="str">
            <v>b</v>
          </cell>
          <cell r="Q24" t="str">
            <v>3b</v>
          </cell>
          <cell r="R24">
            <v>215</v>
          </cell>
          <cell r="U24">
            <v>0</v>
          </cell>
        </row>
        <row r="25">
          <cell r="A25">
            <v>18</v>
          </cell>
          <cell r="U25">
            <v>0</v>
          </cell>
        </row>
        <row r="26">
          <cell r="A26">
            <v>19</v>
          </cell>
          <cell r="L26">
            <v>0</v>
          </cell>
          <cell r="O26">
            <v>0</v>
          </cell>
          <cell r="P26">
            <v>0</v>
          </cell>
          <cell r="Q26">
            <v>0</v>
          </cell>
          <cell r="R26">
            <v>0</v>
          </cell>
          <cell r="U26">
            <v>0</v>
          </cell>
        </row>
        <row r="27">
          <cell r="A27">
            <v>20</v>
          </cell>
          <cell r="L27">
            <v>0</v>
          </cell>
          <cell r="O27">
            <v>0</v>
          </cell>
          <cell r="P27">
            <v>0</v>
          </cell>
          <cell r="Q27">
            <v>0</v>
          </cell>
          <cell r="R27">
            <v>0</v>
          </cell>
          <cell r="U27">
            <v>0</v>
          </cell>
        </row>
        <row r="28">
          <cell r="A28">
            <v>21</v>
          </cell>
          <cell r="L28">
            <v>0</v>
          </cell>
          <cell r="O28">
            <v>0</v>
          </cell>
          <cell r="P28">
            <v>0</v>
          </cell>
          <cell r="Q28">
            <v>0</v>
          </cell>
          <cell r="R28">
            <v>0</v>
          </cell>
          <cell r="U28">
            <v>0</v>
          </cell>
        </row>
        <row r="29">
          <cell r="A29">
            <v>22</v>
          </cell>
          <cell r="L29">
            <v>0</v>
          </cell>
          <cell r="O29">
            <v>0</v>
          </cell>
          <cell r="P29">
            <v>0</v>
          </cell>
          <cell r="Q29">
            <v>0</v>
          </cell>
          <cell r="R29">
            <v>0</v>
          </cell>
          <cell r="U29">
            <v>0</v>
          </cell>
        </row>
        <row r="30">
          <cell r="A30">
            <v>23</v>
          </cell>
          <cell r="L30">
            <v>0</v>
          </cell>
          <cell r="O30">
            <v>0</v>
          </cell>
          <cell r="P30">
            <v>0</v>
          </cell>
          <cell r="Q30">
            <v>0</v>
          </cell>
          <cell r="R30">
            <v>0</v>
          </cell>
          <cell r="U30">
            <v>0</v>
          </cell>
        </row>
        <row r="31">
          <cell r="A31">
            <v>24</v>
          </cell>
          <cell r="L31">
            <v>0</v>
          </cell>
          <cell r="O31">
            <v>0</v>
          </cell>
          <cell r="P31">
            <v>0</v>
          </cell>
          <cell r="Q31">
            <v>0</v>
          </cell>
          <cell r="R31">
            <v>0</v>
          </cell>
          <cell r="U31">
            <v>0</v>
          </cell>
        </row>
        <row r="32">
          <cell r="A32">
            <v>25</v>
          </cell>
          <cell r="L32">
            <v>0</v>
          </cell>
          <cell r="O32">
            <v>0</v>
          </cell>
          <cell r="P32">
            <v>0</v>
          </cell>
          <cell r="Q32">
            <v>0</v>
          </cell>
          <cell r="R32">
            <v>0</v>
          </cell>
          <cell r="U32">
            <v>0</v>
          </cell>
        </row>
        <row r="33">
          <cell r="A33">
            <v>26</v>
          </cell>
          <cell r="L33">
            <v>0</v>
          </cell>
          <cell r="O33">
            <v>0</v>
          </cell>
          <cell r="P33">
            <v>0</v>
          </cell>
          <cell r="Q33">
            <v>0</v>
          </cell>
          <cell r="R33">
            <v>0</v>
          </cell>
          <cell r="U33">
            <v>0</v>
          </cell>
        </row>
        <row r="34">
          <cell r="A34">
            <v>27</v>
          </cell>
          <cell r="L34">
            <v>0</v>
          </cell>
          <cell r="O34">
            <v>0</v>
          </cell>
          <cell r="P34">
            <v>0</v>
          </cell>
          <cell r="Q34">
            <v>0</v>
          </cell>
          <cell r="R34">
            <v>0</v>
          </cell>
          <cell r="U34">
            <v>0</v>
          </cell>
        </row>
        <row r="35">
          <cell r="A35">
            <v>28</v>
          </cell>
          <cell r="L35">
            <v>0</v>
          </cell>
          <cell r="O35">
            <v>0</v>
          </cell>
          <cell r="P35">
            <v>0</v>
          </cell>
          <cell r="Q35">
            <v>0</v>
          </cell>
          <cell r="R35">
            <v>0</v>
          </cell>
          <cell r="U35">
            <v>0</v>
          </cell>
        </row>
        <row r="36">
          <cell r="A36">
            <v>29</v>
          </cell>
          <cell r="L36">
            <v>0</v>
          </cell>
          <cell r="O36">
            <v>0</v>
          </cell>
          <cell r="P36">
            <v>0</v>
          </cell>
          <cell r="Q36">
            <v>0</v>
          </cell>
          <cell r="R36">
            <v>0</v>
          </cell>
          <cell r="U36">
            <v>0</v>
          </cell>
        </row>
        <row r="37">
          <cell r="A37">
            <v>30</v>
          </cell>
          <cell r="L37">
            <v>0</v>
          </cell>
          <cell r="O37">
            <v>0</v>
          </cell>
          <cell r="P37">
            <v>0</v>
          </cell>
          <cell r="Q37">
            <v>0</v>
          </cell>
          <cell r="R37">
            <v>0</v>
          </cell>
          <cell r="U37">
            <v>0</v>
          </cell>
        </row>
        <row r="38">
          <cell r="A38">
            <v>31</v>
          </cell>
          <cell r="L38">
            <v>0</v>
          </cell>
          <cell r="O38">
            <v>0</v>
          </cell>
          <cell r="P38">
            <v>0</v>
          </cell>
          <cell r="Q38">
            <v>0</v>
          </cell>
          <cell r="R38">
            <v>0</v>
          </cell>
          <cell r="U38">
            <v>0</v>
          </cell>
        </row>
        <row r="39">
          <cell r="A39">
            <v>32</v>
          </cell>
          <cell r="L39">
            <v>0</v>
          </cell>
          <cell r="O39">
            <v>0</v>
          </cell>
          <cell r="P39">
            <v>0</v>
          </cell>
          <cell r="Q39">
            <v>0</v>
          </cell>
          <cell r="R39">
            <v>0</v>
          </cell>
          <cell r="U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57"/>
  <sheetViews>
    <sheetView tabSelected="1" zoomScale="85" zoomScaleNormal="85" workbookViewId="0" topLeftCell="A1">
      <selection activeCell="I1" sqref="I1"/>
    </sheetView>
  </sheetViews>
  <sheetFormatPr defaultColWidth="9.140625" defaultRowHeight="12.75"/>
  <cols>
    <col min="1" max="2" width="3.28125" style="138" customWidth="1"/>
    <col min="3" max="3" width="4.7109375" style="138" customWidth="1"/>
    <col min="4" max="4" width="4.28125" style="138" customWidth="1"/>
    <col min="5" max="5" width="12.7109375" style="138" customWidth="1"/>
    <col min="6" max="6" width="2.7109375" style="138" customWidth="1"/>
    <col min="7" max="7" width="7.7109375" style="138" customWidth="1"/>
    <col min="8" max="8" width="5.8515625" style="138" customWidth="1"/>
    <col min="9" max="9" width="1.7109375" style="183" customWidth="1"/>
    <col min="10" max="10" width="10.7109375" style="138" customWidth="1"/>
    <col min="11" max="11" width="1.7109375" style="183" customWidth="1"/>
    <col min="12" max="12" width="10.7109375" style="138" customWidth="1"/>
    <col min="13" max="13" width="1.7109375" style="10" customWidth="1"/>
    <col min="14" max="14" width="10.7109375" style="138" customWidth="1"/>
    <col min="15" max="15" width="1.7109375" style="183" customWidth="1"/>
    <col min="16" max="16" width="10.7109375" style="138" customWidth="1"/>
    <col min="17" max="17" width="1.7109375" style="10" customWidth="1"/>
    <col min="18" max="18" width="9.140625" style="138" customWidth="1"/>
    <col min="19" max="19" width="8.7109375" style="138" customWidth="1"/>
    <col min="20" max="20" width="8.8515625" style="138" hidden="1" customWidth="1"/>
    <col min="21" max="21" width="5.7109375" style="138" customWidth="1"/>
    <col min="22" max="16384" width="9.140625" style="138" customWidth="1"/>
  </cols>
  <sheetData>
    <row r="1" spans="1:17" s="3" customFormat="1" ht="21.75" customHeight="1">
      <c r="A1" s="1">
        <f>'[1]PODESAVANJE'!$A$6</f>
        <v>0</v>
      </c>
      <c r="B1" s="2"/>
      <c r="I1" s="4"/>
      <c r="J1" s="5" t="s">
        <v>0</v>
      </c>
      <c r="K1" s="5"/>
      <c r="L1" s="6"/>
      <c r="M1" s="4"/>
      <c r="N1" s="4"/>
      <c r="O1" s="4"/>
      <c r="Q1" s="4"/>
    </row>
    <row r="2" spans="1:22" s="9" customFormat="1" ht="12.75">
      <c r="A2" s="7">
        <f>'[1]PODESAVANJE'!$A$8</f>
        <v>0</v>
      </c>
      <c r="B2" s="7"/>
      <c r="C2" s="7"/>
      <c r="D2" s="7"/>
      <c r="E2" s="7"/>
      <c r="F2" s="8"/>
      <c r="I2" s="10"/>
      <c r="J2" s="5" t="s">
        <v>1</v>
      </c>
      <c r="K2" s="5"/>
      <c r="L2" s="5"/>
      <c r="M2" s="10"/>
      <c r="O2" s="10"/>
      <c r="Q2" s="10"/>
      <c r="R2" s="11"/>
      <c r="S2" s="11"/>
      <c r="T2" s="11"/>
      <c r="U2" s="11"/>
      <c r="V2" s="11"/>
    </row>
    <row r="3" spans="1:22" s="18" customFormat="1" ht="10.5" customHeight="1">
      <c r="A3" s="12" t="s">
        <v>2</v>
      </c>
      <c r="B3" s="12"/>
      <c r="C3" s="12"/>
      <c r="D3" s="12"/>
      <c r="E3" s="12"/>
      <c r="F3" s="12" t="s">
        <v>3</v>
      </c>
      <c r="G3" s="12"/>
      <c r="H3" s="12"/>
      <c r="I3" s="13"/>
      <c r="J3" s="14" t="s">
        <v>4</v>
      </c>
      <c r="K3" s="15"/>
      <c r="L3" s="14" t="s">
        <v>5</v>
      </c>
      <c r="M3" s="13"/>
      <c r="N3" s="12"/>
      <c r="O3" s="13"/>
      <c r="P3" s="12"/>
      <c r="Q3" s="16" t="s">
        <v>6</v>
      </c>
      <c r="R3" s="17"/>
      <c r="S3" s="17"/>
      <c r="T3" s="17"/>
      <c r="U3" s="17"/>
      <c r="V3" s="17"/>
    </row>
    <row r="4" spans="1:22" s="28" customFormat="1" ht="11.25" customHeight="1" thickBot="1">
      <c r="A4" s="184" t="str">
        <f>'[1]PODESAVANJE'!$A$10</f>
        <v>20.03.2010.</v>
      </c>
      <c r="B4" s="184"/>
      <c r="C4" s="184"/>
      <c r="D4" s="19"/>
      <c r="E4" s="19"/>
      <c r="F4" s="20" t="str">
        <f>'[1]PODESAVANJE'!$C$10</f>
        <v>BG,SET NET  </v>
      </c>
      <c r="G4" s="21"/>
      <c r="H4" s="19"/>
      <c r="I4" s="22"/>
      <c r="J4" s="23" t="str">
        <f>'[1]PODESAVANJE'!$D$10</f>
        <v>IV</v>
      </c>
      <c r="K4" s="24"/>
      <c r="L4" s="25" t="str">
        <f>'[1]PODESAVANJE'!$A$12</f>
        <v>14 GOD DEVOJCICE</v>
      </c>
      <c r="M4" s="22"/>
      <c r="N4" s="19"/>
      <c r="O4" s="22"/>
      <c r="P4" s="19"/>
      <c r="Q4" s="26">
        <f>'[1]PODESAVANJE'!$E$10</f>
        <v>0</v>
      </c>
      <c r="R4" s="27"/>
      <c r="S4" s="27"/>
      <c r="T4" s="27"/>
      <c r="U4" s="27"/>
      <c r="V4" s="27"/>
    </row>
    <row r="5" spans="1:22" s="18" customFormat="1" ht="9.75">
      <c r="A5" s="29"/>
      <c r="B5" s="30" t="s">
        <v>7</v>
      </c>
      <c r="C5" s="30" t="s">
        <v>8</v>
      </c>
      <c r="D5" s="30" t="s">
        <v>9</v>
      </c>
      <c r="E5" s="31" t="s">
        <v>10</v>
      </c>
      <c r="F5" s="31" t="s">
        <v>11</v>
      </c>
      <c r="G5" s="31"/>
      <c r="H5" s="31" t="s">
        <v>12</v>
      </c>
      <c r="I5" s="31"/>
      <c r="J5" s="30" t="s">
        <v>13</v>
      </c>
      <c r="K5" s="32"/>
      <c r="L5" s="30"/>
      <c r="M5" s="32"/>
      <c r="N5" s="30" t="s">
        <v>14</v>
      </c>
      <c r="O5" s="32"/>
      <c r="P5" s="30"/>
      <c r="Q5" s="33"/>
      <c r="R5" s="17"/>
      <c r="S5" s="34"/>
      <c r="T5" s="17"/>
      <c r="U5" s="17"/>
      <c r="V5" s="17"/>
    </row>
    <row r="6" spans="1:22" s="18" customFormat="1" ht="3.75" customHeight="1">
      <c r="A6" s="35"/>
      <c r="B6" s="36"/>
      <c r="C6" s="36"/>
      <c r="D6" s="36"/>
      <c r="E6" s="37"/>
      <c r="F6" s="37"/>
      <c r="G6" s="38"/>
      <c r="H6" s="37"/>
      <c r="I6" s="39"/>
      <c r="J6" s="36"/>
      <c r="K6" s="39"/>
      <c r="L6" s="36"/>
      <c r="M6" s="39"/>
      <c r="N6" s="36"/>
      <c r="O6" s="39"/>
      <c r="P6" s="36"/>
      <c r="Q6" s="40"/>
      <c r="R6" s="17"/>
      <c r="S6" s="17"/>
      <c r="T6" s="17"/>
      <c r="U6" s="17"/>
      <c r="V6" s="17"/>
    </row>
    <row r="7" spans="1:22" s="50" customFormat="1" ht="10.5" customHeight="1">
      <c r="A7" s="41">
        <v>1</v>
      </c>
      <c r="B7" s="42">
        <f>IF($D7="","",VLOOKUP($D7,'[1]DECACI DUBL PRIPREMA'!$A$7:$V$39,20))</f>
        <v>0</v>
      </c>
      <c r="C7" s="42">
        <f>IF($D7="","",VLOOKUP($D7,'[1]DECACI DUBL PRIPREMA'!$A$7:$V$39,21))</f>
        <v>106</v>
      </c>
      <c r="D7" s="43">
        <v>1</v>
      </c>
      <c r="E7" s="44" t="str">
        <f>UPPER(IF($D7="","",VLOOKUP($D7,'[1]DECACI DUBL PRIPREMA'!$A$7:$V$39,2)))</f>
        <v>PAJCIN</v>
      </c>
      <c r="F7" s="44" t="str">
        <f>IF($D7="","",VLOOKUP($D7,'[1]DECACI DUBL PRIPREMA'!$A$7:$V$39,3))</f>
        <v>LJILJANA</v>
      </c>
      <c r="G7" s="45"/>
      <c r="H7" s="44" t="str">
        <f>IF($D7="","",VLOOKUP($D7,'[1]DECACI DUBL PRIPREMA'!$A$7:$V$39,4))</f>
        <v>AS</v>
      </c>
      <c r="I7" s="46"/>
      <c r="J7" s="47"/>
      <c r="K7" s="48"/>
      <c r="L7" s="47"/>
      <c r="M7" s="48"/>
      <c r="N7" s="47"/>
      <c r="O7" s="48"/>
      <c r="P7" s="47"/>
      <c r="Q7" s="48"/>
      <c r="R7" s="49"/>
      <c r="S7" s="49"/>
      <c r="T7" s="49"/>
      <c r="U7" s="49"/>
      <c r="V7" s="49"/>
    </row>
    <row r="8" spans="1:22" s="50" customFormat="1" ht="9" customHeight="1">
      <c r="A8" s="51"/>
      <c r="B8" s="51"/>
      <c r="C8" s="51"/>
      <c r="D8" s="51"/>
      <c r="E8" s="44" t="str">
        <f>UPPER(IF($D7="","",VLOOKUP($D7,'[1]DECACI DUBL PRIPREMA'!$A$7:$V$39,7)))</f>
        <v>BALAC</v>
      </c>
      <c r="F8" s="44" t="str">
        <f>IF($D7="","",VLOOKUP($D7,'[1]DECACI DUBL PRIPREMA'!$A$7:$V$39,8))</f>
        <v>IVANA</v>
      </c>
      <c r="G8" s="45"/>
      <c r="H8" s="44" t="str">
        <f>IF($D7="","",VLOOKUP($D7,'[1]DECACI DUBL PRIPREMA'!$A$7:$V$39,9))</f>
        <v>AS</v>
      </c>
      <c r="I8" s="52"/>
      <c r="J8" s="53" t="s">
        <v>15</v>
      </c>
      <c r="K8" s="54"/>
      <c r="L8" s="55"/>
      <c r="M8" s="54"/>
      <c r="N8" s="55"/>
      <c r="O8" s="54"/>
      <c r="P8" s="55"/>
      <c r="Q8" s="54"/>
      <c r="R8" s="49"/>
      <c r="S8" s="49"/>
      <c r="T8" s="49"/>
      <c r="U8" s="49"/>
      <c r="V8" s="49"/>
    </row>
    <row r="9" spans="1:22" s="50" customFormat="1" ht="9" customHeight="1" thickBot="1">
      <c r="A9" s="51">
        <v>2</v>
      </c>
      <c r="B9" s="42">
        <f>IF($D9="","",VLOOKUP($D9,'[1]DECACI DUBL PRIPREMA'!$A$7:$V$39,20))</f>
      </c>
      <c r="C9" s="42">
        <f>IF($D9="","",VLOOKUP($D9,'[1]DECACI DUBL PRIPREMA'!$A$7:$V$39,21))</f>
      </c>
      <c r="D9" s="43"/>
      <c r="E9" s="44" t="s">
        <v>16</v>
      </c>
      <c r="F9" s="44">
        <f>IF($D9="","",VLOOKUP($D9,'[1]DECACI DUBL PRIPREMA'!$A$7:$V$39,3))</f>
      </c>
      <c r="G9" s="45"/>
      <c r="H9" s="44">
        <f>IF($D9="","",VLOOKUP($D9,'[1]DECACI DUBL PRIPREMA'!$A$7:$V$39,4))</f>
      </c>
      <c r="I9" s="46"/>
      <c r="J9" s="56" t="s">
        <v>17</v>
      </c>
      <c r="K9" s="57"/>
      <c r="L9" s="58"/>
      <c r="M9" s="54"/>
      <c r="N9" s="55"/>
      <c r="O9" s="54"/>
      <c r="P9" s="55"/>
      <c r="Q9" s="54"/>
      <c r="R9" s="49"/>
      <c r="S9" s="49"/>
      <c r="T9" s="49"/>
      <c r="U9" s="49"/>
      <c r="V9" s="49"/>
    </row>
    <row r="10" spans="1:22" s="50" customFormat="1" ht="9" customHeight="1">
      <c r="A10" s="51"/>
      <c r="B10" s="51"/>
      <c r="C10" s="51"/>
      <c r="D10" s="51"/>
      <c r="E10" s="44">
        <f>UPPER(IF($D9="","",VLOOKUP($D9,'[1]DECACI DUBL PRIPREMA'!$A$7:$V$39,7)))</f>
      </c>
      <c r="F10" s="44">
        <f>IF($D9="","",VLOOKUP($D9,'[1]DECACI DUBL PRIPREMA'!$A$7:$V$39,8))</f>
      </c>
      <c r="G10" s="45"/>
      <c r="H10" s="44">
        <f>IF($D9="","",VLOOKUP($D9,'[1]DECACI DUBL PRIPREMA'!$A$7:$V$39,9))</f>
      </c>
      <c r="I10" s="52"/>
      <c r="J10" s="59">
        <f>UPPER(IF(OR(I10="a",I10="as"),E8,IF(OR(I10="b",I10="bs"),E12,)))</f>
      </c>
      <c r="K10" s="60"/>
      <c r="L10" s="61"/>
      <c r="M10" s="54"/>
      <c r="N10" s="55" t="s">
        <v>15</v>
      </c>
      <c r="O10" s="54"/>
      <c r="P10" s="55"/>
      <c r="Q10" s="54"/>
      <c r="R10" s="49"/>
      <c r="S10" s="49"/>
      <c r="T10" s="49"/>
      <c r="U10" s="49"/>
      <c r="V10" s="49"/>
    </row>
    <row r="11" spans="1:21" s="50" customFormat="1" ht="9" customHeight="1" thickBot="1">
      <c r="A11" s="51">
        <v>3</v>
      </c>
      <c r="B11" s="42">
        <f>IF($D11="","",VLOOKUP($D11,'[1]DECACI DUBL PRIPREMA'!$A$7:$V$39,20))</f>
        <v>0</v>
      </c>
      <c r="C11" s="42">
        <f>IF($D11="","",VLOOKUP($D11,'[1]DECACI DUBL PRIPREMA'!$A$7:$V$39,21))</f>
        <v>683</v>
      </c>
      <c r="D11" s="43">
        <v>14</v>
      </c>
      <c r="E11" s="44" t="str">
        <f>UPPER(IF($D11="","",VLOOKUP($D11,'[1]DECACI DUBL PRIPREMA'!$A$7:$V$39,2)))</f>
        <v>RADOSAVLJEVIC</v>
      </c>
      <c r="F11" s="44" t="str">
        <f>IF($D11="","",VLOOKUP($D11,'[1]DECACI DUBL PRIPREMA'!$A$7:$V$39,3))</f>
        <v>MILICA</v>
      </c>
      <c r="G11" s="45"/>
      <c r="H11" s="44" t="str">
        <f>IF($D11="","",VLOOKUP($D11,'[1]DECACI DUBL PRIPREMA'!$A$7:$V$39,4))</f>
        <v>AS</v>
      </c>
      <c r="I11" s="46"/>
      <c r="J11" s="55"/>
      <c r="K11" s="54"/>
      <c r="L11" s="62"/>
      <c r="M11" s="63"/>
      <c r="N11" s="58" t="s">
        <v>17</v>
      </c>
      <c r="O11" s="64"/>
      <c r="P11" s="58" t="s">
        <v>72</v>
      </c>
      <c r="Q11" s="54"/>
      <c r="R11" s="49"/>
      <c r="S11" s="49"/>
      <c r="T11" s="49"/>
      <c r="U11" s="49"/>
    </row>
    <row r="12" spans="1:21" s="50" customFormat="1" ht="9" customHeight="1">
      <c r="A12" s="51"/>
      <c r="B12" s="51"/>
      <c r="C12" s="51"/>
      <c r="D12" s="51"/>
      <c r="E12" s="44" t="str">
        <f>UPPER(IF($D11="","",VLOOKUP($D11,'[1]DECACI DUBL PRIPREMA'!$A$7:$V$39,7)))</f>
        <v>PETROVIC</v>
      </c>
      <c r="F12" s="44" t="str">
        <f>IF($D11="","",VLOOKUP($D11,'[1]DECACI DUBL PRIPREMA'!$A$7:$V$39,8))</f>
        <v>ANDJELA</v>
      </c>
      <c r="G12" s="45"/>
      <c r="H12" s="44" t="str">
        <f>IF($D11="","",VLOOKUP($D11,'[1]DECACI DUBL PRIPREMA'!$A$7:$V$39,9))</f>
        <v>AS</v>
      </c>
      <c r="I12" s="52"/>
      <c r="J12" s="55" t="s">
        <v>18</v>
      </c>
      <c r="K12" s="54"/>
      <c r="L12" s="65"/>
      <c r="M12" s="60"/>
      <c r="N12" s="55"/>
      <c r="O12" s="54"/>
      <c r="P12" s="61"/>
      <c r="Q12" s="54"/>
      <c r="R12" s="49"/>
      <c r="S12" s="49"/>
      <c r="T12" s="49"/>
      <c r="U12" s="49"/>
    </row>
    <row r="13" spans="1:21" s="50" customFormat="1" ht="9" customHeight="1" thickBot="1">
      <c r="A13" s="51">
        <v>4</v>
      </c>
      <c r="B13" s="42">
        <f>IF($D13="","",VLOOKUP($D13,'[1]DECACI DUBL PRIPREMA'!$A$7:$V$39,20))</f>
      </c>
      <c r="C13" s="42">
        <f>IF($D13="","",VLOOKUP($D13,'[1]DECACI DUBL PRIPREMA'!$A$7:$V$39,21))</f>
      </c>
      <c r="D13" s="43"/>
      <c r="E13" s="44" t="s">
        <v>16</v>
      </c>
      <c r="F13" s="44">
        <f>IF($D13="","",VLOOKUP($D13,'[1]DECACI DUBL PRIPREMA'!$A$7:$V$39,3))</f>
      </c>
      <c r="G13" s="45"/>
      <c r="H13" s="44">
        <f>IF($D13="","",VLOOKUP($D13,'[1]DECACI DUBL PRIPREMA'!$A$7:$V$39,4))</f>
      </c>
      <c r="I13" s="46"/>
      <c r="J13" s="66" t="s">
        <v>19</v>
      </c>
      <c r="K13" s="67"/>
      <c r="L13" s="68">
        <f>UPPER(IF(OR(K14="a",K14="as"),J9,IF(OR(K14="b",K14="bs"),J17,)))</f>
      </c>
      <c r="M13" s="54"/>
      <c r="N13" s="55"/>
      <c r="O13" s="54"/>
      <c r="P13" s="69"/>
      <c r="Q13" s="54"/>
      <c r="R13" s="49"/>
      <c r="S13" s="49"/>
      <c r="T13" s="49"/>
      <c r="U13" s="49"/>
    </row>
    <row r="14" spans="1:21" s="50" customFormat="1" ht="9" customHeight="1">
      <c r="A14" s="51"/>
      <c r="B14" s="51"/>
      <c r="C14" s="51"/>
      <c r="D14" s="51"/>
      <c r="E14" s="44">
        <f>UPPER(IF($D13="","",VLOOKUP($D13,'[1]DECACI DUBL PRIPREMA'!$A$7:$V$39,7)))</f>
      </c>
      <c r="F14" s="44">
        <f>IF($D13="","",VLOOKUP($D13,'[1]DECACI DUBL PRIPREMA'!$A$7:$V$39,8))</f>
      </c>
      <c r="G14" s="45"/>
      <c r="H14" s="44">
        <f>IF($D13="","",VLOOKUP($D13,'[1]DECACI DUBL PRIPREMA'!$A$7:$V$39,9))</f>
      </c>
      <c r="I14" s="52"/>
      <c r="J14" s="70" t="s">
        <v>20</v>
      </c>
      <c r="K14" s="71"/>
      <c r="L14" s="59">
        <f>UPPER(IF(OR(K14="a",K14="as"),J10,IF(OR(K14="b",K14="bs"),J18,)))</f>
      </c>
      <c r="M14" s="60"/>
      <c r="N14" s="55" t="s">
        <v>15</v>
      </c>
      <c r="O14" s="54"/>
      <c r="P14" s="69"/>
      <c r="Q14" s="54"/>
      <c r="R14" s="49"/>
      <c r="S14" s="49"/>
      <c r="T14" s="49"/>
      <c r="U14" s="49"/>
    </row>
    <row r="15" spans="1:21" s="50" customFormat="1" ht="9" customHeight="1" thickBot="1">
      <c r="A15" s="51">
        <v>5</v>
      </c>
      <c r="B15" s="42">
        <f>IF($D15="","",VLOOKUP($D15,'[1]DECACI DUBL PRIPREMA'!$A$7:$V$39,20))</f>
        <v>0</v>
      </c>
      <c r="C15" s="42">
        <f>IF($D15="","",VLOOKUP($D15,'[1]DECACI DUBL PRIPREMA'!$A$7:$V$39,21))</f>
        <v>455</v>
      </c>
      <c r="D15" s="43">
        <v>11</v>
      </c>
      <c r="E15" s="44" t="str">
        <f>UPPER(IF($D15="","",VLOOKUP($D15,'[1]DECACI DUBL PRIPREMA'!$A$7:$V$39,2)))</f>
        <v>GLIGIC</v>
      </c>
      <c r="F15" s="44" t="str">
        <f>IF($D15="","",VLOOKUP($D15,'[1]DECACI DUBL PRIPREMA'!$A$7:$V$39,3))</f>
        <v>MINJA</v>
      </c>
      <c r="G15" s="45"/>
      <c r="H15" s="44" t="str">
        <f>IF($D15="","",VLOOKUP($D15,'[1]DECACI DUBL PRIPREMA'!$A$7:$V$39,4))</f>
        <v>VID</v>
      </c>
      <c r="I15" s="46"/>
      <c r="J15" s="55"/>
      <c r="K15" s="54"/>
      <c r="L15" s="55"/>
      <c r="M15" s="54"/>
      <c r="N15" s="72" t="s">
        <v>17</v>
      </c>
      <c r="O15" s="64"/>
      <c r="P15" s="73" t="s">
        <v>80</v>
      </c>
      <c r="Q15" s="54"/>
      <c r="R15" s="49"/>
      <c r="S15" s="49"/>
      <c r="T15" s="49"/>
      <c r="U15" s="49"/>
    </row>
    <row r="16" spans="1:21" s="50" customFormat="1" ht="9" customHeight="1">
      <c r="A16" s="51"/>
      <c r="B16" s="51"/>
      <c r="C16" s="51"/>
      <c r="D16" s="51"/>
      <c r="E16" s="44" t="str">
        <f>UPPER(IF($D15="","",VLOOKUP($D15,'[1]DECACI DUBL PRIPREMA'!$A$7:$V$39,7)))</f>
        <v>TEODOROVICV</v>
      </c>
      <c r="F16" s="44" t="str">
        <f>IF($D15="","",VLOOKUP($D15,'[1]DECACI DUBL PRIPREMA'!$A$7:$V$39,8))</f>
        <v>TEODORA</v>
      </c>
      <c r="G16" s="45"/>
      <c r="H16" s="44" t="str">
        <f>IF($D15="","",VLOOKUP($D15,'[1]DECACI DUBL PRIPREMA'!$A$7:$V$39,9))</f>
        <v>VID</v>
      </c>
      <c r="I16" s="52"/>
      <c r="J16" s="53" t="s">
        <v>21</v>
      </c>
      <c r="K16" s="54"/>
      <c r="L16" s="55"/>
      <c r="M16" s="54"/>
      <c r="N16" s="55"/>
      <c r="O16" s="54"/>
      <c r="P16" s="69"/>
      <c r="Q16" s="54"/>
      <c r="R16" s="49"/>
      <c r="S16" s="49"/>
      <c r="T16" s="49"/>
      <c r="U16" s="49"/>
    </row>
    <row r="17" spans="1:21" s="50" customFormat="1" ht="9" customHeight="1" thickBot="1">
      <c r="A17" s="51">
        <v>6</v>
      </c>
      <c r="B17" s="42">
        <f>IF($D17="","",VLOOKUP($D17,'[1]DECACI DUBL PRIPREMA'!$A$7:$V$39,20))</f>
      </c>
      <c r="C17" s="42">
        <f>IF($D17="","",VLOOKUP($D17,'[1]DECACI DUBL PRIPREMA'!$A$7:$V$39,21))</f>
      </c>
      <c r="D17" s="43"/>
      <c r="E17" s="44" t="s">
        <v>16</v>
      </c>
      <c r="F17" s="44">
        <f>IF($D17="","",VLOOKUP($D17,'[1]DECACI DUBL PRIPREMA'!$A$7:$V$39,3))</f>
      </c>
      <c r="G17" s="45"/>
      <c r="H17" s="44">
        <f>IF($D17="","",VLOOKUP($D17,'[1]DECACI DUBL PRIPREMA'!$A$7:$V$39,4))</f>
      </c>
      <c r="I17" s="46"/>
      <c r="J17" s="56" t="s">
        <v>22</v>
      </c>
      <c r="K17" s="57"/>
      <c r="L17" s="58"/>
      <c r="M17" s="54"/>
      <c r="N17" s="55"/>
      <c r="O17" s="54"/>
      <c r="P17" s="69"/>
      <c r="Q17" s="54"/>
      <c r="R17" s="49"/>
      <c r="S17" s="49"/>
      <c r="T17" s="49"/>
      <c r="U17" s="49"/>
    </row>
    <row r="18" spans="1:21" s="50" customFormat="1" ht="9" customHeight="1">
      <c r="A18" s="51"/>
      <c r="B18" s="51"/>
      <c r="C18" s="51"/>
      <c r="D18" s="51"/>
      <c r="E18" s="44">
        <f>UPPER(IF($D17="","",VLOOKUP($D17,'[1]DECACI DUBL PRIPREMA'!$A$7:$V$39,7)))</f>
      </c>
      <c r="F18" s="44">
        <f>IF($D17="","",VLOOKUP($D17,'[1]DECACI DUBL PRIPREMA'!$A$7:$V$39,8))</f>
      </c>
      <c r="G18" s="45"/>
      <c r="H18" s="44">
        <f>IF($D17="","",VLOOKUP($D17,'[1]DECACI DUBL PRIPREMA'!$A$7:$V$39,9))</f>
      </c>
      <c r="I18" s="52"/>
      <c r="J18" s="59">
        <f>UPPER(IF(OR(I18="a",I18="as"),E16,IF(OR(I18="b",I18="bs"),E20,)))</f>
      </c>
      <c r="K18" s="74"/>
      <c r="L18" s="61"/>
      <c r="M18" s="54"/>
      <c r="N18" s="55" t="s">
        <v>21</v>
      </c>
      <c r="O18" s="54"/>
      <c r="P18" s="69"/>
      <c r="Q18" s="54"/>
      <c r="R18" s="49"/>
      <c r="S18" s="49"/>
      <c r="T18" s="49"/>
      <c r="U18" s="49"/>
    </row>
    <row r="19" spans="1:21" s="50" customFormat="1" ht="9" customHeight="1" thickBot="1">
      <c r="A19" s="51">
        <v>7</v>
      </c>
      <c r="B19" s="42">
        <f>IF($D19="","",VLOOKUP($D19,'[1]DECACI DUBL PRIPREMA'!$A$7:$V$39,20))</f>
      </c>
      <c r="C19" s="42">
        <f>IF($D19="","",VLOOKUP($D19,'[1]DECACI DUBL PRIPREMA'!$A$7:$V$39,21))</f>
      </c>
      <c r="D19" s="43"/>
      <c r="E19" s="44" t="s">
        <v>16</v>
      </c>
      <c r="F19" s="44">
        <f>IF($D19="","",VLOOKUP($D19,'[1]DECACI DUBL PRIPREMA'!$A$7:$V$39,3))</f>
      </c>
      <c r="G19" s="45"/>
      <c r="H19" s="44">
        <f>IF($D19="","",VLOOKUP($D19,'[1]DECACI DUBL PRIPREMA'!$A$7:$V$39,4))</f>
      </c>
      <c r="I19" s="46"/>
      <c r="J19" s="55"/>
      <c r="K19" s="54"/>
      <c r="L19" s="62"/>
      <c r="M19" s="63"/>
      <c r="N19" s="58" t="s">
        <v>22</v>
      </c>
      <c r="O19" s="64"/>
      <c r="P19" s="73" t="s">
        <v>73</v>
      </c>
      <c r="Q19" s="54"/>
      <c r="R19" s="49"/>
      <c r="S19" s="49"/>
      <c r="T19" s="49"/>
      <c r="U19" s="49"/>
    </row>
    <row r="20" spans="1:21" s="50" customFormat="1" ht="9" customHeight="1">
      <c r="A20" s="51"/>
      <c r="B20" s="51"/>
      <c r="C20" s="51"/>
      <c r="D20" s="51"/>
      <c r="E20" s="44">
        <f>UPPER(IF($D19="","",VLOOKUP($D19,'[1]DECACI DUBL PRIPREMA'!$A$7:$V$39,7)))</f>
      </c>
      <c r="F20" s="44">
        <f>IF($D19="","",VLOOKUP($D19,'[1]DECACI DUBL PRIPREMA'!$A$7:$V$39,8))</f>
      </c>
      <c r="G20" s="45"/>
      <c r="H20" s="44">
        <f>IF($D19="","",VLOOKUP($D19,'[1]DECACI DUBL PRIPREMA'!$A$7:$V$39,9))</f>
      </c>
      <c r="I20" s="52"/>
      <c r="J20" s="55" t="s">
        <v>23</v>
      </c>
      <c r="K20" s="54"/>
      <c r="L20" s="65"/>
      <c r="M20" s="60"/>
      <c r="N20" s="55"/>
      <c r="O20" s="54"/>
      <c r="P20" s="55"/>
      <c r="Q20" s="54"/>
      <c r="R20" s="49"/>
      <c r="S20" s="49"/>
      <c r="T20" s="49"/>
      <c r="U20" s="49"/>
    </row>
    <row r="21" spans="1:21" s="50" customFormat="1" ht="9" customHeight="1" thickBot="1">
      <c r="A21" s="75">
        <v>8</v>
      </c>
      <c r="B21" s="42">
        <f>IF($D21="","",VLOOKUP($D21,'[1]DECACI DUBL PRIPREMA'!$A$7:$V$39,20))</f>
        <v>0</v>
      </c>
      <c r="C21" s="42">
        <f>IF($D21="","",VLOOKUP($D21,'[1]DECACI DUBL PRIPREMA'!$A$7:$V$39,21))</f>
        <v>384</v>
      </c>
      <c r="D21" s="43">
        <v>8</v>
      </c>
      <c r="E21" s="44" t="str">
        <f>UPPER(IF($D21="","",VLOOKUP($D21,'[1]DECACI DUBL PRIPREMA'!$A$7:$V$39,2)))</f>
        <v>PARLIC</v>
      </c>
      <c r="F21" s="44" t="str">
        <f>IF($D21="","",VLOOKUP($D21,'[1]DECACI DUBL PRIPREMA'!$A$7:$V$39,3))</f>
        <v>JOVANA</v>
      </c>
      <c r="G21" s="45"/>
      <c r="H21" s="44" t="str">
        <f>IF($D21="","",VLOOKUP($D21,'[1]DECACI DUBL PRIPREMA'!$A$7:$V$39,4))</f>
        <v>CZ</v>
      </c>
      <c r="I21" s="46"/>
      <c r="J21" s="66" t="s">
        <v>24</v>
      </c>
      <c r="K21" s="64"/>
      <c r="L21" s="73"/>
      <c r="M21" s="76"/>
      <c r="N21" s="59">
        <f>UPPER(IF(OR(M22="a",M22="as"),L13,IF(OR(M22="b",M22="bs"),L29,)))</f>
      </c>
      <c r="O21" s="54"/>
      <c r="P21" s="55"/>
      <c r="Q21" s="54"/>
      <c r="R21" s="49"/>
      <c r="S21" s="49"/>
      <c r="T21" s="49"/>
      <c r="U21" s="49"/>
    </row>
    <row r="22" spans="1:21" s="50" customFormat="1" ht="9" customHeight="1">
      <c r="A22" s="51"/>
      <c r="B22" s="51"/>
      <c r="C22" s="51"/>
      <c r="D22" s="51"/>
      <c r="E22" s="44" t="str">
        <f>UPPER(IF($D21="","",VLOOKUP($D21,'[1]DECACI DUBL PRIPREMA'!$A$7:$V$39,7)))</f>
        <v>DEJANOVIC</v>
      </c>
      <c r="F22" s="44" t="str">
        <f>IF($D21="","",VLOOKUP($D21,'[1]DECACI DUBL PRIPREMA'!$A$7:$V$39,8))</f>
        <v>ANDJELA</v>
      </c>
      <c r="G22" s="45"/>
      <c r="H22" s="44" t="str">
        <f>IF($D21="","",VLOOKUP($D21,'[1]DECACI DUBL PRIPREMA'!$A$7:$V$39,9))</f>
        <v>OLI</v>
      </c>
      <c r="I22" s="52"/>
      <c r="J22" s="55"/>
      <c r="K22" s="54"/>
      <c r="L22" s="70" t="s">
        <v>20</v>
      </c>
      <c r="M22" s="71"/>
      <c r="N22" s="59">
        <f>UPPER(IF(OR(M22="a",M22="as"),L14,IF(OR(M22="b",M22="bs"),L30,)))</f>
      </c>
      <c r="O22" s="60"/>
      <c r="P22" s="55"/>
      <c r="Q22" s="54"/>
      <c r="R22" s="49"/>
      <c r="S22" s="49"/>
      <c r="T22" s="49"/>
      <c r="U22" s="49"/>
    </row>
    <row r="23" spans="1:21" s="50" customFormat="1" ht="9" customHeight="1">
      <c r="A23" s="41">
        <v>9</v>
      </c>
      <c r="B23" s="42">
        <f>IF($D23="","",VLOOKUP($D23,'[1]DECACI DUBL PRIPREMA'!$A$7:$V$39,20))</f>
        <v>0</v>
      </c>
      <c r="C23" s="42">
        <f>IF($D23="","",VLOOKUP($D23,'[1]DECACI DUBL PRIPREMA'!$A$7:$V$39,21))</f>
        <v>194</v>
      </c>
      <c r="D23" s="43">
        <v>4</v>
      </c>
      <c r="E23" s="44" t="str">
        <f>UPPER(IF($D23="","",VLOOKUP($D23,'[1]DECACI DUBL PRIPREMA'!$A$7:$V$39,2)))</f>
        <v>BOGICEVIC</v>
      </c>
      <c r="F23" s="44" t="str">
        <f>IF($D23="","",VLOOKUP($D23,'[1]DECACI DUBL PRIPREMA'!$A$7:$V$39,3))</f>
        <v>JOVANA</v>
      </c>
      <c r="G23" s="45"/>
      <c r="H23" s="44" t="str">
        <f>IF($D23="","",VLOOKUP($D23,'[1]DECACI DUBL PRIPREMA'!$A$7:$V$39,4))</f>
        <v>DEV </v>
      </c>
      <c r="I23" s="46"/>
      <c r="J23" s="55"/>
      <c r="K23" s="54"/>
      <c r="L23" s="55"/>
      <c r="M23" s="54"/>
      <c r="N23" s="55"/>
      <c r="O23" s="54"/>
      <c r="P23" s="55"/>
      <c r="Q23" s="54"/>
      <c r="R23" s="49"/>
      <c r="S23" s="49"/>
      <c r="T23" s="49"/>
      <c r="U23" s="49"/>
    </row>
    <row r="24" spans="1:21" s="50" customFormat="1" ht="9" customHeight="1">
      <c r="A24" s="51"/>
      <c r="B24" s="51"/>
      <c r="C24" s="51"/>
      <c r="D24" s="51"/>
      <c r="E24" s="44" t="str">
        <f>UPPER(IF($D23="","",VLOOKUP($D23,'[1]DECACI DUBL PRIPREMA'!$A$7:$V$39,7)))</f>
        <v>MECGER</v>
      </c>
      <c r="F24" s="44" t="str">
        <f>IF($D23="","",VLOOKUP($D23,'[1]DECACI DUBL PRIPREMA'!$A$7:$V$39,8))</f>
        <v>LANA</v>
      </c>
      <c r="G24" s="45"/>
      <c r="H24" s="44" t="str">
        <f>IF($D23="","",VLOOKUP($D23,'[1]DECACI DUBL PRIPREMA'!$A$7:$V$39,9))</f>
        <v>DEV</v>
      </c>
      <c r="I24" s="52"/>
      <c r="J24" s="53" t="s">
        <v>25</v>
      </c>
      <c r="K24" s="54"/>
      <c r="L24" s="55"/>
      <c r="M24" s="54"/>
      <c r="N24" s="55"/>
      <c r="O24" s="54"/>
      <c r="P24" s="55"/>
      <c r="Q24" s="54"/>
      <c r="R24" s="49" t="s">
        <v>26</v>
      </c>
      <c r="S24" s="49"/>
      <c r="T24" s="49"/>
      <c r="U24" s="49"/>
    </row>
    <row r="25" spans="1:21" s="50" customFormat="1" ht="9" customHeight="1" thickBot="1">
      <c r="A25" s="51">
        <v>10</v>
      </c>
      <c r="B25" s="42">
        <f>IF($D25="","",VLOOKUP($D25,'[1]DECACI DUBL PRIPREMA'!$A$7:$V$39,20))</f>
      </c>
      <c r="C25" s="42">
        <f>IF($D25="","",VLOOKUP($D25,'[1]DECACI DUBL PRIPREMA'!$A$7:$V$39,21))</f>
      </c>
      <c r="D25" s="43"/>
      <c r="E25" s="44" t="s">
        <v>16</v>
      </c>
      <c r="F25" s="44">
        <f>IF($D25="","",VLOOKUP($D25,'[1]DECACI DUBL PRIPREMA'!$A$7:$V$39,3))</f>
      </c>
      <c r="G25" s="45"/>
      <c r="H25" s="44">
        <f>IF($D25="","",VLOOKUP($D25,'[1]DECACI DUBL PRIPREMA'!$A$7:$V$39,4))</f>
      </c>
      <c r="I25" s="46"/>
      <c r="J25" s="56" t="s">
        <v>27</v>
      </c>
      <c r="K25" s="57"/>
      <c r="L25" s="58"/>
      <c r="M25" s="54"/>
      <c r="N25" s="55"/>
      <c r="O25" s="54"/>
      <c r="P25" s="55"/>
      <c r="Q25" s="54"/>
      <c r="R25" s="49"/>
      <c r="S25" s="49"/>
      <c r="T25" s="49"/>
      <c r="U25" s="49"/>
    </row>
    <row r="26" spans="1:21" s="50" customFormat="1" ht="9" customHeight="1">
      <c r="A26" s="51"/>
      <c r="B26" s="51"/>
      <c r="C26" s="51"/>
      <c r="D26" s="51"/>
      <c r="E26" s="44">
        <f>UPPER(IF($D25="","",VLOOKUP($D25,'[1]DECACI DUBL PRIPREMA'!$A$7:$V$39,7)))</f>
      </c>
      <c r="F26" s="44">
        <f>IF($D25="","",VLOOKUP($D25,'[1]DECACI DUBL PRIPREMA'!$A$7:$V$39,8))</f>
      </c>
      <c r="G26" s="45"/>
      <c r="H26" s="44">
        <f>IF($D25="","",VLOOKUP($D25,'[1]DECACI DUBL PRIPREMA'!$A$7:$V$39,9))</f>
      </c>
      <c r="I26" s="52"/>
      <c r="J26" s="59">
        <f>UPPER(IF(OR(I26="a",I26="as"),E24,IF(OR(I26="b",I26="bs"),E28,)))</f>
      </c>
      <c r="K26" s="60"/>
      <c r="L26" s="61"/>
      <c r="M26" s="54"/>
      <c r="N26" s="55" t="s">
        <v>25</v>
      </c>
      <c r="O26" s="54"/>
      <c r="P26" s="55"/>
      <c r="Q26" s="54"/>
      <c r="R26" s="49"/>
      <c r="S26" s="49"/>
      <c r="T26" s="49"/>
      <c r="U26" s="49"/>
    </row>
    <row r="27" spans="1:21" s="50" customFormat="1" ht="9" customHeight="1" thickBot="1">
      <c r="A27" s="51">
        <v>11</v>
      </c>
      <c r="B27" s="42">
        <f>IF($D27="","",VLOOKUP($D27,'[1]DECACI DUBL PRIPREMA'!$A$7:$V$39,20))</f>
        <v>0</v>
      </c>
      <c r="C27" s="42">
        <f>IF($D27="","",VLOOKUP($D27,'[1]DECACI DUBL PRIPREMA'!$A$7:$V$39,21))</f>
        <v>464</v>
      </c>
      <c r="D27" s="43">
        <v>12</v>
      </c>
      <c r="E27" s="44" t="str">
        <f>UPPER(IF($D27="","",VLOOKUP($D27,'[1]DECACI DUBL PRIPREMA'!$A$7:$V$39,2)))</f>
        <v>PETROVIC</v>
      </c>
      <c r="F27" s="44" t="str">
        <f>IF($D27="","",VLOOKUP($D27,'[1]DECACI DUBL PRIPREMA'!$A$7:$V$39,3))</f>
        <v>DJURDJA</v>
      </c>
      <c r="G27" s="45"/>
      <c r="H27" s="44" t="str">
        <f>IF($D27="","",VLOOKUP($D27,'[1]DECACI DUBL PRIPREMA'!$A$7:$V$39,4))</f>
        <v>PAR</v>
      </c>
      <c r="I27" s="46"/>
      <c r="J27" s="55"/>
      <c r="K27" s="54"/>
      <c r="L27" s="62"/>
      <c r="M27" s="63"/>
      <c r="N27" s="58" t="s">
        <v>27</v>
      </c>
      <c r="O27" s="64"/>
      <c r="P27" s="58" t="s">
        <v>74</v>
      </c>
      <c r="Q27" s="54"/>
      <c r="R27" s="49"/>
      <c r="S27" s="49"/>
      <c r="T27" s="49"/>
      <c r="U27" s="49"/>
    </row>
    <row r="28" spans="1:21" s="50" customFormat="1" ht="9" customHeight="1">
      <c r="A28" s="51"/>
      <c r="B28" s="51"/>
      <c r="C28" s="51"/>
      <c r="D28" s="51"/>
      <c r="E28" s="44" t="str">
        <f>UPPER(IF($D27="","",VLOOKUP($D27,'[1]DECACI DUBL PRIPREMA'!$A$7:$V$39,7)))</f>
        <v>KRUNIC</v>
      </c>
      <c r="F28" s="44" t="str">
        <f>IF($D27="","",VLOOKUP($D27,'[1]DECACI DUBL PRIPREMA'!$A$7:$V$39,8))</f>
        <v>SOFIJA</v>
      </c>
      <c r="G28" s="45"/>
      <c r="H28" s="44" t="str">
        <f>IF($D27="","",VLOOKUP($D27,'[1]DECACI DUBL PRIPREMA'!$A$7:$V$39,9))</f>
        <v>PAR</v>
      </c>
      <c r="I28" s="52"/>
      <c r="J28" s="55" t="s">
        <v>19</v>
      </c>
      <c r="K28" s="54"/>
      <c r="L28" s="65"/>
      <c r="M28" s="60"/>
      <c r="N28" s="55"/>
      <c r="O28" s="54"/>
      <c r="P28" s="61"/>
      <c r="Q28" s="54"/>
      <c r="R28" s="49"/>
      <c r="S28" s="49"/>
      <c r="T28" s="49"/>
      <c r="U28" s="49"/>
    </row>
    <row r="29" spans="1:21" s="50" customFormat="1" ht="9" customHeight="1" thickBot="1">
      <c r="A29" s="51">
        <v>12</v>
      </c>
      <c r="B29" s="42">
        <f>IF($D29="","",VLOOKUP($D29,'[1]DECACI DUBL PRIPREMA'!$A$7:$V$39,20))</f>
      </c>
      <c r="C29" s="42">
        <f>IF($D29="","",VLOOKUP($D29,'[1]DECACI DUBL PRIPREMA'!$A$7:$V$39,21))</f>
      </c>
      <c r="D29" s="43"/>
      <c r="E29" s="44" t="s">
        <v>16</v>
      </c>
      <c r="F29" s="44">
        <f>IF($D29="","",VLOOKUP($D29,'[1]DECACI DUBL PRIPREMA'!$A$7:$V$39,3))</f>
      </c>
      <c r="G29" s="45"/>
      <c r="H29" s="44">
        <f>IF($D29="","",VLOOKUP($D29,'[1]DECACI DUBL PRIPREMA'!$A$7:$V$39,4))</f>
      </c>
      <c r="I29" s="46"/>
      <c r="J29" s="66" t="s">
        <v>28</v>
      </c>
      <c r="K29" s="67"/>
      <c r="L29" s="68">
        <f>UPPER(IF(OR(K30="a",K30="as"),J25,IF(OR(K30="b",K30="bs"),J33,)))</f>
      </c>
      <c r="M29" s="54"/>
      <c r="N29" s="55"/>
      <c r="O29" s="54"/>
      <c r="P29" s="69"/>
      <c r="Q29" s="54"/>
      <c r="R29" s="49"/>
      <c r="S29" s="49"/>
      <c r="T29" s="49"/>
      <c r="U29" s="49"/>
    </row>
    <row r="30" spans="1:21" s="50" customFormat="1" ht="9" customHeight="1">
      <c r="A30" s="51"/>
      <c r="B30" s="51"/>
      <c r="C30" s="51"/>
      <c r="D30" s="51"/>
      <c r="E30" s="44">
        <f>UPPER(IF($D29="","",VLOOKUP($D29,'[1]DECACI DUBL PRIPREMA'!$A$7:$V$39,7)))</f>
      </c>
      <c r="F30" s="44">
        <f>IF($D29="","",VLOOKUP($D29,'[1]DECACI DUBL PRIPREMA'!$A$7:$V$39,8))</f>
      </c>
      <c r="G30" s="45"/>
      <c r="H30" s="44">
        <f>IF($D29="","",VLOOKUP($D29,'[1]DECACI DUBL PRIPREMA'!$A$7:$V$39,9))</f>
      </c>
      <c r="I30" s="52"/>
      <c r="J30" s="70" t="s">
        <v>20</v>
      </c>
      <c r="K30" s="71"/>
      <c r="L30" s="59">
        <f>UPPER(IF(OR(K30="a",K30="as"),J26,IF(OR(K30="b",K30="bs"),J34,)))</f>
      </c>
      <c r="M30" s="60"/>
      <c r="N30" s="55" t="s">
        <v>25</v>
      </c>
      <c r="O30" s="54"/>
      <c r="P30" s="69"/>
      <c r="Q30" s="54"/>
      <c r="R30" s="49"/>
      <c r="S30" s="49"/>
      <c r="T30" s="49"/>
      <c r="U30" s="49"/>
    </row>
    <row r="31" spans="1:21" s="50" customFormat="1" ht="9" customHeight="1" thickBot="1">
      <c r="A31" s="51">
        <v>13</v>
      </c>
      <c r="B31" s="42">
        <f>IF($D31="","",VLOOKUP($D31,'[1]DECACI DUBL PRIPREMA'!$A$7:$V$39,20))</f>
        <v>0</v>
      </c>
      <c r="C31" s="42">
        <f>IF($D31="","",VLOOKUP($D31,'[1]DECACI DUBL PRIPREMA'!$A$7:$V$39,21))</f>
        <v>497</v>
      </c>
      <c r="D31" s="43">
        <v>13</v>
      </c>
      <c r="E31" s="44" t="str">
        <f>UPPER(IF($D31="","",VLOOKUP($D31,'[1]DECACI DUBL PRIPREMA'!$A$7:$V$39,2)))</f>
        <v>STOJANOVIC</v>
      </c>
      <c r="F31" s="44" t="str">
        <f>IF($D31="","",VLOOKUP($D31,'[1]DECACI DUBL PRIPREMA'!$A$7:$V$39,3))</f>
        <v>JOVANA</v>
      </c>
      <c r="G31" s="45"/>
      <c r="H31" s="44" t="str">
        <f>IF($D31="","",VLOOKUP($D31,'[1]DECACI DUBL PRIPREMA'!$A$7:$V$39,4))</f>
        <v>OAZA</v>
      </c>
      <c r="I31" s="46"/>
      <c r="J31" s="55"/>
      <c r="K31" s="54"/>
      <c r="L31" s="55"/>
      <c r="M31" s="54"/>
      <c r="N31" s="72" t="s">
        <v>27</v>
      </c>
      <c r="O31" s="64"/>
      <c r="P31" s="73" t="s">
        <v>81</v>
      </c>
      <c r="Q31" s="54"/>
      <c r="R31" s="49"/>
      <c r="S31" s="49"/>
      <c r="T31" s="49"/>
      <c r="U31" s="49"/>
    </row>
    <row r="32" spans="1:25" s="50" customFormat="1" ht="9" customHeight="1">
      <c r="A32" s="51"/>
      <c r="B32" s="51"/>
      <c r="C32" s="51"/>
      <c r="D32" s="51"/>
      <c r="E32" s="44" t="str">
        <f>UPPER(IF($D31="","",VLOOKUP($D31,'[1]DECACI DUBL PRIPREMA'!$A$7:$V$39,7)))</f>
        <v>ZDRAVKOVIC</v>
      </c>
      <c r="F32" s="44" t="str">
        <f>IF($D31="","",VLOOKUP($D31,'[1]DECACI DUBL PRIPREMA'!$A$7:$V$39,8))</f>
        <v>ANA</v>
      </c>
      <c r="G32" s="45"/>
      <c r="H32" s="44" t="str">
        <f>IF($D31="","",VLOOKUP($D31,'[1]DECACI DUBL PRIPREMA'!$A$7:$V$39,9))</f>
        <v>OAZA</v>
      </c>
      <c r="I32" s="52"/>
      <c r="J32" s="53" t="s">
        <v>29</v>
      </c>
      <c r="K32" s="54"/>
      <c r="L32" s="55"/>
      <c r="M32" s="54"/>
      <c r="N32" s="55"/>
      <c r="O32" s="54"/>
      <c r="P32" s="69"/>
      <c r="Q32" s="54"/>
      <c r="R32" s="49"/>
      <c r="S32" s="49"/>
      <c r="T32" s="49"/>
      <c r="U32" s="49"/>
      <c r="Y32" s="49"/>
    </row>
    <row r="33" spans="1:21" s="50" customFormat="1" ht="9" customHeight="1" thickBot="1">
      <c r="A33" s="51">
        <v>14</v>
      </c>
      <c r="B33" s="42">
        <f>IF($D33="","",VLOOKUP($D33,'[1]DECACI DUBL PRIPREMA'!$A$7:$V$39,20))</f>
      </c>
      <c r="C33" s="42">
        <f>IF($D33="","",VLOOKUP($D33,'[1]DECACI DUBL PRIPREMA'!$A$7:$V$39,21))</f>
      </c>
      <c r="D33" s="43"/>
      <c r="E33" s="44" t="s">
        <v>16</v>
      </c>
      <c r="F33" s="44">
        <f>IF($D33="","",VLOOKUP($D33,'[1]DECACI DUBL PRIPREMA'!$A$7:$V$39,3))</f>
      </c>
      <c r="G33" s="45"/>
      <c r="H33" s="44">
        <f>IF($D33="","",VLOOKUP($D33,'[1]DECACI DUBL PRIPREMA'!$A$7:$V$39,4))</f>
      </c>
      <c r="I33" s="46"/>
      <c r="J33" s="56" t="s">
        <v>30</v>
      </c>
      <c r="K33" s="57"/>
      <c r="L33" s="58"/>
      <c r="M33" s="54"/>
      <c r="N33" s="55"/>
      <c r="O33" s="54"/>
      <c r="P33" s="69"/>
      <c r="Q33" s="54"/>
      <c r="R33" s="49"/>
      <c r="S33" s="49"/>
      <c r="T33" s="49"/>
      <c r="U33" s="49"/>
    </row>
    <row r="34" spans="1:21" s="50" customFormat="1" ht="9" customHeight="1">
      <c r="A34" s="51"/>
      <c r="B34" s="51"/>
      <c r="C34" s="51"/>
      <c r="D34" s="51"/>
      <c r="E34" s="44">
        <f>UPPER(IF($D33="","",VLOOKUP($D33,'[1]DECACI DUBL PRIPREMA'!$A$7:$V$39,7)))</f>
      </c>
      <c r="F34" s="44">
        <f>IF($D33="","",VLOOKUP($D33,'[1]DECACI DUBL PRIPREMA'!$A$7:$V$39,8))</f>
      </c>
      <c r="G34" s="45"/>
      <c r="H34" s="44">
        <f>IF($D33="","",VLOOKUP($D33,'[1]DECACI DUBL PRIPREMA'!$A$7:$V$39,9))</f>
      </c>
      <c r="I34" s="52"/>
      <c r="J34" s="59">
        <f>UPPER(IF(OR(I34="a",I34="as"),E32,IF(OR(I34="b",I34="bs"),E36,)))</f>
      </c>
      <c r="K34" s="60"/>
      <c r="L34" s="61"/>
      <c r="M34" s="54"/>
      <c r="N34" s="55" t="s">
        <v>29</v>
      </c>
      <c r="O34" s="54"/>
      <c r="P34" s="69"/>
      <c r="Q34" s="54"/>
      <c r="R34" s="34"/>
      <c r="S34" s="49"/>
      <c r="T34" s="49"/>
      <c r="U34" s="49"/>
    </row>
    <row r="35" spans="1:21" s="50" customFormat="1" ht="9" customHeight="1" thickBot="1">
      <c r="A35" s="51">
        <v>15</v>
      </c>
      <c r="B35" s="42">
        <f>IF($D35="","",VLOOKUP($D35,'[1]DECACI DUBL PRIPREMA'!$A$7:$V$39,20))</f>
      </c>
      <c r="C35" s="42">
        <f>IF($D35="","",VLOOKUP($D35,'[1]DECACI DUBL PRIPREMA'!$A$7:$V$39,21))</f>
      </c>
      <c r="D35" s="43"/>
      <c r="E35" s="44" t="s">
        <v>16</v>
      </c>
      <c r="F35" s="44">
        <f>IF($D35="","",VLOOKUP($D35,'[1]DECACI DUBL PRIPREMA'!$A$7:$V$39,3))</f>
      </c>
      <c r="G35" s="45"/>
      <c r="H35" s="44">
        <f>IF($D35="","",VLOOKUP($D35,'[1]DECACI DUBL PRIPREMA'!$A$7:$V$39,4))</f>
      </c>
      <c r="I35" s="46"/>
      <c r="J35" s="55"/>
      <c r="K35" s="54"/>
      <c r="L35" s="62"/>
      <c r="M35" s="63"/>
      <c r="N35" s="58" t="s">
        <v>30</v>
      </c>
      <c r="O35" s="64"/>
      <c r="P35" s="73" t="s">
        <v>75</v>
      </c>
      <c r="Q35" s="54"/>
      <c r="R35" s="49"/>
      <c r="S35" s="49"/>
      <c r="T35" s="49"/>
      <c r="U35" s="49"/>
    </row>
    <row r="36" spans="1:21" s="50" customFormat="1" ht="9" customHeight="1">
      <c r="A36" s="51"/>
      <c r="B36" s="51"/>
      <c r="C36" s="51"/>
      <c r="D36" s="51"/>
      <c r="E36" s="44">
        <f>UPPER(IF($D35="","",VLOOKUP($D35,'[1]DECACI DUBL PRIPREMA'!$A$7:$V$39,7)))</f>
      </c>
      <c r="F36" s="44">
        <f>IF($D35="","",VLOOKUP($D35,'[1]DECACI DUBL PRIPREMA'!$A$7:$V$39,8))</f>
      </c>
      <c r="G36" s="45"/>
      <c r="H36" s="44">
        <f>IF($D35="","",VLOOKUP($D35,'[1]DECACI DUBL PRIPREMA'!$A$7:$V$39,9))</f>
      </c>
      <c r="I36" s="52"/>
      <c r="J36" s="55" t="s">
        <v>31</v>
      </c>
      <c r="K36" s="54"/>
      <c r="L36" s="65"/>
      <c r="M36" s="60"/>
      <c r="N36" s="55"/>
      <c r="O36" s="54"/>
      <c r="P36" s="55"/>
      <c r="Q36" s="54"/>
      <c r="R36" s="49"/>
      <c r="S36" s="49"/>
      <c r="T36" s="49"/>
      <c r="U36" s="49"/>
    </row>
    <row r="37" spans="1:21" s="50" customFormat="1" ht="9" customHeight="1" thickBot="1">
      <c r="A37" s="75">
        <v>16</v>
      </c>
      <c r="B37" s="42">
        <f>IF($D37="","",VLOOKUP($D37,'[1]DECACI DUBL PRIPREMA'!$A$7:$V$39,20))</f>
        <v>0</v>
      </c>
      <c r="C37" s="42">
        <f>IF($D37="","",VLOOKUP($D37,'[1]DECACI DUBL PRIPREMA'!$A$7:$V$39,21))</f>
        <v>244</v>
      </c>
      <c r="D37" s="43">
        <v>6</v>
      </c>
      <c r="E37" s="44" t="str">
        <f>UPPER(IF($D37="","",VLOOKUP($D37,'[1]DECACI DUBL PRIPREMA'!$A$7:$V$39,2)))</f>
        <v>ENIK</v>
      </c>
      <c r="F37" s="44" t="str">
        <f>IF($D37="","",VLOOKUP($D37,'[1]DECACI DUBL PRIPREMA'!$A$7:$V$39,3))</f>
        <v>MIRA</v>
      </c>
      <c r="G37" s="45"/>
      <c r="H37" s="44" t="str">
        <f>IF($D37="","",VLOOKUP($D37,'[1]DECACI DUBL PRIPREMA'!$A$7:$V$39,4))</f>
        <v>AGR</v>
      </c>
      <c r="I37" s="46"/>
      <c r="J37" s="66" t="s">
        <v>32</v>
      </c>
      <c r="K37" s="64"/>
      <c r="L37" s="73"/>
      <c r="M37" s="54"/>
      <c r="N37" s="54"/>
      <c r="O37" s="76"/>
      <c r="P37" s="59">
        <f>UPPER(IF(OR(O38="a",O38="as"),N21,IF(OR(O38="b",O38="bs"),N53,)))</f>
      </c>
      <c r="Q37" s="77"/>
      <c r="R37" s="49"/>
      <c r="S37" s="49"/>
      <c r="T37" s="49"/>
      <c r="U37" s="49"/>
    </row>
    <row r="38" spans="1:21" s="50" customFormat="1" ht="9" customHeight="1">
      <c r="A38" s="51"/>
      <c r="B38" s="51"/>
      <c r="C38" s="51"/>
      <c r="D38" s="51"/>
      <c r="E38" s="44" t="str">
        <f>UPPER(IF($D37="","",VLOOKUP($D37,'[1]DECACI DUBL PRIPREMA'!$A$7:$V$39,7)))</f>
        <v>PAJCIN</v>
      </c>
      <c r="F38" s="44" t="str">
        <f>IF($D37="","",VLOOKUP($D37,'[1]DECACI DUBL PRIPREMA'!$A$7:$V$39,8))</f>
        <v>SMILJANA`</v>
      </c>
      <c r="G38" s="45"/>
      <c r="H38" s="44" t="str">
        <f>IF($D37="","",VLOOKUP($D37,'[1]DECACI DUBL PRIPREMA'!$A$7:$V$39,9))</f>
        <v>AS</v>
      </c>
      <c r="I38" s="52"/>
      <c r="J38" s="55"/>
      <c r="K38" s="54"/>
      <c r="L38" s="55"/>
      <c r="M38" s="54"/>
      <c r="N38" s="70" t="s">
        <v>20</v>
      </c>
      <c r="O38" s="71"/>
      <c r="P38" s="59">
        <f>UPPER(IF(OR(O38="a",O38="as"),N22,IF(OR(O38="b",O38="bs"),N54,)))</f>
      </c>
      <c r="Q38" s="77"/>
      <c r="R38" s="49"/>
      <c r="S38" s="49"/>
      <c r="T38" s="49"/>
      <c r="U38" s="49"/>
    </row>
    <row r="39" spans="1:21" s="50" customFormat="1" ht="9" customHeight="1">
      <c r="A39" s="75">
        <v>17</v>
      </c>
      <c r="B39" s="42">
        <f>IF($D39="","",VLOOKUP($D39,'[1]DECACI DUBL PRIPREMA'!$A$7:$V$39,20))</f>
        <v>0</v>
      </c>
      <c r="C39" s="42">
        <f>IF($D39="","",VLOOKUP($D39,'[1]DECACI DUBL PRIPREMA'!$A$7:$V$39,21))</f>
        <v>265</v>
      </c>
      <c r="D39" s="43">
        <v>7</v>
      </c>
      <c r="E39" s="44" t="str">
        <f>UPPER(IF($D39="","",VLOOKUP($D39,'[1]DECACI DUBL PRIPREMA'!$A$7:$V$39,2)))</f>
        <v>SAVIC</v>
      </c>
      <c r="F39" s="44" t="str">
        <f>IF($D39="","",VLOOKUP($D39,'[1]DECACI DUBL PRIPREMA'!$A$7:$V$39,3))</f>
        <v>VANJA</v>
      </c>
      <c r="G39" s="45"/>
      <c r="H39" s="44" t="str">
        <f>IF($D39="","",VLOOKUP($D39,'[1]DECACI DUBL PRIPREMA'!$A$7:$V$39,4))</f>
        <v>SET N</v>
      </c>
      <c r="I39" s="46"/>
      <c r="J39" s="55"/>
      <c r="K39" s="54"/>
      <c r="L39" s="55"/>
      <c r="M39" s="54"/>
      <c r="N39" s="55"/>
      <c r="O39" s="54"/>
      <c r="P39" s="78"/>
      <c r="Q39" s="54"/>
      <c r="R39" s="49"/>
      <c r="S39" s="49"/>
      <c r="T39" s="49"/>
      <c r="U39" s="49"/>
    </row>
    <row r="40" spans="1:21" s="50" customFormat="1" ht="9" customHeight="1">
      <c r="A40" s="51"/>
      <c r="B40" s="51"/>
      <c r="C40" s="51"/>
      <c r="D40" s="51"/>
      <c r="E40" s="44" t="str">
        <f>UPPER(IF($D39="","",VLOOKUP($D39,'[1]DECACI DUBL PRIPREMA'!$A$7:$V$39,7)))</f>
        <v>JOVIC</v>
      </c>
      <c r="F40" s="44" t="str">
        <f>IF($D39="","",VLOOKUP($D39,'[1]DECACI DUBL PRIPREMA'!$A$7:$V$39,8))</f>
        <v>LUNA</v>
      </c>
      <c r="G40" s="45"/>
      <c r="H40" s="44" t="str">
        <f>IF($D39="","",VLOOKUP($D39,'[1]DECACI DUBL PRIPREMA'!$A$7:$V$39,9))</f>
        <v>SET N</v>
      </c>
      <c r="I40" s="52"/>
      <c r="J40" s="53" t="s">
        <v>33</v>
      </c>
      <c r="K40" s="54"/>
      <c r="L40" s="55"/>
      <c r="M40" s="54"/>
      <c r="N40" s="55"/>
      <c r="O40" s="54"/>
      <c r="P40" s="79"/>
      <c r="Q40" s="60"/>
      <c r="R40" s="49"/>
      <c r="S40" s="49"/>
      <c r="T40" s="49"/>
      <c r="U40" s="49"/>
    </row>
    <row r="41" spans="1:21" s="50" customFormat="1" ht="9" customHeight="1" thickBot="1">
      <c r="A41" s="51">
        <v>18</v>
      </c>
      <c r="B41" s="42">
        <f>IF($D41="","",VLOOKUP($D41,'[1]DECACI DUBL PRIPREMA'!$A$7:$V$39,20))</f>
      </c>
      <c r="C41" s="42">
        <f>IF($D41="","",VLOOKUP($D41,'[1]DECACI DUBL PRIPREMA'!$A$7:$V$39,21))</f>
      </c>
      <c r="D41" s="43"/>
      <c r="E41" s="44" t="s">
        <v>16</v>
      </c>
      <c r="F41" s="44">
        <f>IF($D41="","",VLOOKUP($D41,'[1]DECACI DUBL PRIPREMA'!$A$7:$V$39,3))</f>
      </c>
      <c r="G41" s="45"/>
      <c r="H41" s="44">
        <f>IF($D41="","",VLOOKUP($D41,'[1]DECACI DUBL PRIPREMA'!$A$7:$V$39,4))</f>
      </c>
      <c r="I41" s="46"/>
      <c r="J41" s="56" t="s">
        <v>34</v>
      </c>
      <c r="K41" s="57"/>
      <c r="L41" s="58"/>
      <c r="M41" s="54"/>
      <c r="N41" s="55"/>
      <c r="O41" s="54"/>
      <c r="P41" s="55"/>
      <c r="Q41" s="54"/>
      <c r="R41" s="49"/>
      <c r="S41" s="49"/>
      <c r="T41" s="49"/>
      <c r="U41" s="49"/>
    </row>
    <row r="42" spans="1:21" s="50" customFormat="1" ht="9" customHeight="1">
      <c r="A42" s="51"/>
      <c r="B42" s="51"/>
      <c r="C42" s="51"/>
      <c r="D42" s="51"/>
      <c r="E42" s="44">
        <f>UPPER(IF($D41="","",VLOOKUP($D41,'[1]DECACI DUBL PRIPREMA'!$A$7:$V$39,7)))</f>
      </c>
      <c r="F42" s="44">
        <f>IF($D41="","",VLOOKUP($D41,'[1]DECACI DUBL PRIPREMA'!$A$7:$V$39,8))</f>
      </c>
      <c r="G42" s="45"/>
      <c r="H42" s="44">
        <f>IF($D41="","",VLOOKUP($D41,'[1]DECACI DUBL PRIPREMA'!$A$7:$V$39,9))</f>
      </c>
      <c r="I42" s="52"/>
      <c r="J42" s="59">
        <f>UPPER(IF(OR(I42="a",I42="as"),E40,IF(OR(I42="b",I42="bs"),E44,)))</f>
      </c>
      <c r="K42" s="74"/>
      <c r="L42" s="61"/>
      <c r="M42" s="54"/>
      <c r="N42" s="55" t="s">
        <v>69</v>
      </c>
      <c r="O42" s="54"/>
      <c r="P42" s="55"/>
      <c r="Q42" s="54"/>
      <c r="R42" s="49"/>
      <c r="S42" s="49"/>
      <c r="T42" s="49"/>
      <c r="U42" s="49"/>
    </row>
    <row r="43" spans="1:21" s="50" customFormat="1" ht="9" customHeight="1" thickBot="1">
      <c r="A43" s="51">
        <v>19</v>
      </c>
      <c r="B43" s="42">
        <f>IF($D43="","",VLOOKUP($D43,'[1]DECACI DUBL PRIPREMA'!$A$7:$V$39,20))</f>
        <v>0</v>
      </c>
      <c r="C43" s="42">
        <f>IF($D43="","",VLOOKUP($D43,'[1]DECACI DUBL PRIPREMA'!$A$7:$V$39,21))</f>
        <v>855</v>
      </c>
      <c r="D43" s="43">
        <v>15</v>
      </c>
      <c r="E43" s="44" t="str">
        <f>UPPER(IF($D43="","",VLOOKUP($D43,'[1]DECACI DUBL PRIPREMA'!$A$7:$V$39,2)))</f>
        <v>OKUKA</v>
      </c>
      <c r="F43" s="44" t="str">
        <f>IF($D43="","",VLOOKUP($D43,'[1]DECACI DUBL PRIPREMA'!$A$7:$V$39,3))</f>
        <v>TEODORA</v>
      </c>
      <c r="G43" s="45"/>
      <c r="H43" s="44" t="str">
        <f>IF($D43="","",VLOOKUP($D43,'[1]DECACI DUBL PRIPREMA'!$A$7:$V$39,4))</f>
        <v>AS</v>
      </c>
      <c r="I43" s="46"/>
      <c r="J43" s="55"/>
      <c r="K43" s="54"/>
      <c r="L43" s="62"/>
      <c r="M43" s="63"/>
      <c r="N43" s="58" t="s">
        <v>70</v>
      </c>
      <c r="O43" s="64"/>
      <c r="P43" s="58" t="s">
        <v>76</v>
      </c>
      <c r="Q43" s="54"/>
      <c r="R43" s="49"/>
      <c r="S43" s="49"/>
      <c r="T43" s="49"/>
      <c r="U43" s="49"/>
    </row>
    <row r="44" spans="1:21" s="50" customFormat="1" ht="9" customHeight="1">
      <c r="A44" s="51"/>
      <c r="B44" s="51"/>
      <c r="C44" s="51"/>
      <c r="D44" s="51"/>
      <c r="E44" s="44" t="str">
        <f>UPPER(IF($D43="","",VLOOKUP($D43,'[1]DECACI DUBL PRIPREMA'!$A$7:$V$39,7)))</f>
        <v>SEGETLIJA</v>
      </c>
      <c r="F44" s="44" t="str">
        <f>IF($D43="","",VLOOKUP($D43,'[1]DECACI DUBL PRIPREMA'!$A$7:$V$39,8))</f>
        <v>EMILIJA</v>
      </c>
      <c r="G44" s="45"/>
      <c r="H44" s="44" t="str">
        <f>IF($D43="","",VLOOKUP($D43,'[1]DECACI DUBL PRIPREMA'!$A$7:$V$39,9))</f>
        <v>AS</v>
      </c>
      <c r="I44" s="52"/>
      <c r="J44" s="55" t="s">
        <v>69</v>
      </c>
      <c r="K44" s="54"/>
      <c r="L44" s="65"/>
      <c r="M44" s="60"/>
      <c r="N44" s="55"/>
      <c r="O44" s="54"/>
      <c r="P44" s="61"/>
      <c r="Q44" s="54"/>
      <c r="R44" s="49"/>
      <c r="S44" s="49"/>
      <c r="T44" s="49"/>
      <c r="U44" s="49"/>
    </row>
    <row r="45" spans="1:21" s="50" customFormat="1" ht="9" customHeight="1" thickBot="1">
      <c r="A45" s="51">
        <v>20</v>
      </c>
      <c r="B45" s="42">
        <f>IF($D45="","",VLOOKUP($D45,'[1]DECACI DUBL PRIPREMA'!$A$7:$V$39,20))</f>
        <v>0</v>
      </c>
      <c r="C45" s="42">
        <f>IF($D45="","",VLOOKUP($D45,'[1]DECACI DUBL PRIPREMA'!$A$7:$V$39,21))</f>
        <v>390</v>
      </c>
      <c r="D45" s="43">
        <v>9</v>
      </c>
      <c r="E45" s="44" t="str">
        <f>UPPER(IF($D45="","",VLOOKUP($D45,'[1]DECACI DUBL PRIPREMA'!$A$7:$V$39,2)))</f>
        <v>MANDIC</v>
      </c>
      <c r="F45" s="44" t="str">
        <f>IF($D45="","",VLOOKUP($D45,'[1]DECACI DUBL PRIPREMA'!$A$7:$V$39,3))</f>
        <v>KATARINA</v>
      </c>
      <c r="G45" s="45"/>
      <c r="H45" s="44" t="str">
        <f>IF($D45="","",VLOOKUP($D45,'[1]DECACI DUBL PRIPREMA'!$A$7:$V$39,4))</f>
        <v>GAZ</v>
      </c>
      <c r="I45" s="46"/>
      <c r="J45" s="66" t="s">
        <v>70</v>
      </c>
      <c r="K45" s="67"/>
      <c r="L45" s="68" t="s">
        <v>71</v>
      </c>
      <c r="M45" s="54"/>
      <c r="N45" s="55"/>
      <c r="O45" s="54"/>
      <c r="P45" s="69"/>
      <c r="Q45" s="54"/>
      <c r="R45" s="49"/>
      <c r="S45" s="49"/>
      <c r="T45" s="49"/>
      <c r="U45" s="49"/>
    </row>
    <row r="46" spans="1:21" s="50" customFormat="1" ht="9" customHeight="1">
      <c r="A46" s="51"/>
      <c r="B46" s="51"/>
      <c r="C46" s="51"/>
      <c r="D46" s="51"/>
      <c r="E46" s="44" t="str">
        <f>UPPER(IF($D45="","",VLOOKUP($D45,'[1]DECACI DUBL PRIPREMA'!$A$7:$V$39,7)))</f>
        <v>DUJAKOVIC</v>
      </c>
      <c r="F46" s="44" t="str">
        <f>IF($D45="","",VLOOKUP($D45,'[1]DECACI DUBL PRIPREMA'!$A$7:$V$39,8))</f>
        <v>SANJA</v>
      </c>
      <c r="G46" s="45"/>
      <c r="H46" s="44" t="str">
        <f>IF($D45="","",VLOOKUP($D45,'[1]DECACI DUBL PRIPREMA'!$A$7:$V$39,9))</f>
        <v>GAZ</v>
      </c>
      <c r="I46" s="52"/>
      <c r="J46" s="70" t="s">
        <v>20</v>
      </c>
      <c r="K46" s="71"/>
      <c r="L46" s="80">
        <f>UPPER(IF(OR(K46="a",K46="as"),J42,IF(OR(K46="b",K46="bs"),J50,)))</f>
      </c>
      <c r="M46" s="60"/>
      <c r="N46" s="55" t="s">
        <v>37</v>
      </c>
      <c r="O46" s="54"/>
      <c r="P46" s="69"/>
      <c r="Q46" s="54"/>
      <c r="R46" s="49"/>
      <c r="S46" s="49"/>
      <c r="T46" s="49"/>
      <c r="U46" s="49"/>
    </row>
    <row r="47" spans="1:21" s="50" customFormat="1" ht="9" customHeight="1" thickBot="1">
      <c r="A47" s="51">
        <v>21</v>
      </c>
      <c r="B47" s="42">
        <f>IF($D47="","",VLOOKUP($D47,'[1]DECACI DUBL PRIPREMA'!$A$7:$V$39,20))</f>
        <v>0</v>
      </c>
      <c r="C47" s="42">
        <f>IF($D47="","",VLOOKUP($D47,'[1]DECACI DUBL PRIPREMA'!$A$7:$V$39,21))</f>
        <v>0</v>
      </c>
      <c r="D47" s="43">
        <v>16</v>
      </c>
      <c r="E47" s="44" t="str">
        <f>UPPER(IF($D47="","",VLOOKUP($D47,'[1]DECACI DUBL PRIPREMA'!$A$7:$V$39,2)))</f>
        <v>KOVACEVIC</v>
      </c>
      <c r="F47" s="44" t="str">
        <f>IF($D47="","",VLOOKUP($D47,'[1]DECACI DUBL PRIPREMA'!$A$7:$V$39,3))</f>
        <v>JANJA</v>
      </c>
      <c r="G47" s="45"/>
      <c r="H47" s="44" t="str">
        <f>IF($D47="","",VLOOKUP($D47,'[1]DECACI DUBL PRIPREMA'!$A$7:$V$39,4))</f>
        <v>CLA</v>
      </c>
      <c r="I47" s="46"/>
      <c r="J47" s="55"/>
      <c r="K47" s="54"/>
      <c r="L47" s="55"/>
      <c r="M47" s="54"/>
      <c r="N47" s="72" t="s">
        <v>38</v>
      </c>
      <c r="O47" s="64"/>
      <c r="P47" s="73" t="s">
        <v>82</v>
      </c>
      <c r="Q47" s="54"/>
      <c r="R47" s="49"/>
      <c r="S47" s="49"/>
      <c r="T47" s="49"/>
      <c r="U47" s="49"/>
    </row>
    <row r="48" spans="1:21" s="50" customFormat="1" ht="9" customHeight="1">
      <c r="A48" s="51"/>
      <c r="B48" s="51"/>
      <c r="C48" s="51"/>
      <c r="D48" s="51"/>
      <c r="E48" s="44" t="str">
        <f>UPPER(IF($D47="","",VLOOKUP($D47,'[1]DECACI DUBL PRIPREMA'!$A$7:$V$39,7)))</f>
        <v>NIKITOVIC</v>
      </c>
      <c r="F48" s="44" t="str">
        <f>IF($D47="","",VLOOKUP($D47,'[1]DECACI DUBL PRIPREMA'!$A$7:$V$39,8))</f>
        <v>NINA</v>
      </c>
      <c r="G48" s="45"/>
      <c r="H48" s="44" t="str">
        <f>IF($D47="","",VLOOKUP($D47,'[1]DECACI DUBL PRIPREMA'!$A$7:$V$39,9))</f>
        <v>CLA</v>
      </c>
      <c r="I48" s="52"/>
      <c r="J48" s="53" t="s">
        <v>35</v>
      </c>
      <c r="K48" s="54"/>
      <c r="L48" s="55"/>
      <c r="M48" s="54"/>
      <c r="N48" s="55"/>
      <c r="O48" s="54"/>
      <c r="P48" s="69"/>
      <c r="Q48" s="54"/>
      <c r="R48" s="49"/>
      <c r="S48" s="49"/>
      <c r="T48" s="49"/>
      <c r="U48" s="49"/>
    </row>
    <row r="49" spans="1:21" s="50" customFormat="1" ht="9" customHeight="1" thickBot="1">
      <c r="A49" s="51">
        <v>22</v>
      </c>
      <c r="B49" s="42">
        <f>IF($D49="","",VLOOKUP($D49,'[1]DECACI DUBL PRIPREMA'!$A$7:$V$39,20))</f>
      </c>
      <c r="C49" s="42">
        <f>IF($D49="","",VLOOKUP($D49,'[1]DECACI DUBL PRIPREMA'!$A$7:$V$39,21))</f>
      </c>
      <c r="D49" s="43"/>
      <c r="E49" s="44" t="s">
        <v>16</v>
      </c>
      <c r="F49" s="44">
        <f>IF($D49="","",VLOOKUP($D49,'[1]DECACI DUBL PRIPREMA'!$A$7:$V$39,3))</f>
      </c>
      <c r="G49" s="45"/>
      <c r="H49" s="44">
        <f>IF($D49="","",VLOOKUP($D49,'[1]DECACI DUBL PRIPREMA'!$A$7:$V$39,4))</f>
      </c>
      <c r="I49" s="46"/>
      <c r="J49" s="56" t="s">
        <v>36</v>
      </c>
      <c r="K49" s="57"/>
      <c r="L49" s="58"/>
      <c r="M49" s="54"/>
      <c r="N49" s="55"/>
      <c r="O49" s="54"/>
      <c r="P49" s="69"/>
      <c r="Q49" s="54"/>
      <c r="R49" s="49"/>
      <c r="S49" s="49"/>
      <c r="T49" s="49"/>
      <c r="U49" s="49"/>
    </row>
    <row r="50" spans="1:21" s="50" customFormat="1" ht="9" customHeight="1">
      <c r="A50" s="51"/>
      <c r="B50" s="51"/>
      <c r="C50" s="51"/>
      <c r="D50" s="51"/>
      <c r="E50" s="44">
        <f>UPPER(IF($D49="","",VLOOKUP($D49,'[1]DECACI DUBL PRIPREMA'!$A$7:$V$39,7)))</f>
      </c>
      <c r="F50" s="44">
        <f>IF($D49="","",VLOOKUP($D49,'[1]DECACI DUBL PRIPREMA'!$A$7:$V$39,8))</f>
      </c>
      <c r="G50" s="45"/>
      <c r="H50" s="44">
        <f>IF($D49="","",VLOOKUP($D49,'[1]DECACI DUBL PRIPREMA'!$A$7:$V$39,9))</f>
      </c>
      <c r="I50" s="52"/>
      <c r="J50" s="59">
        <f>UPPER(IF(OR(I50="a",I50="as"),E48,IF(OR(I50="b",I50="bs"),E52,)))</f>
      </c>
      <c r="K50" s="60"/>
      <c r="L50" s="61"/>
      <c r="M50" s="54"/>
      <c r="N50" s="55" t="s">
        <v>37</v>
      </c>
      <c r="O50" s="54"/>
      <c r="P50" s="69"/>
      <c r="Q50" s="54"/>
      <c r="R50" s="49"/>
      <c r="S50" s="49"/>
      <c r="T50" s="49"/>
      <c r="U50" s="49"/>
    </row>
    <row r="51" spans="1:21" s="50" customFormat="1" ht="9" customHeight="1" thickBot="1">
      <c r="A51" s="81">
        <v>23</v>
      </c>
      <c r="B51" s="42">
        <f>IF($D51="","",VLOOKUP($D51,'[1]DECACI DUBL PRIPREMA'!$A$7:$V$39,20))</f>
      </c>
      <c r="C51" s="42">
        <f>IF($D51="","",VLOOKUP($D51,'[1]DECACI DUBL PRIPREMA'!$A$7:$V$39,21))</f>
      </c>
      <c r="D51" s="43"/>
      <c r="E51" s="44" t="s">
        <v>16</v>
      </c>
      <c r="F51" s="44">
        <f>IF($D51="","",VLOOKUP($D51,'[1]DECACI DUBL PRIPREMA'!$A$7:$V$39,3))</f>
      </c>
      <c r="G51" s="45"/>
      <c r="H51" s="44">
        <f>IF($D51="","",VLOOKUP($D51,'[1]DECACI DUBL PRIPREMA'!$A$7:$V$39,4))</f>
      </c>
      <c r="I51" s="46"/>
      <c r="J51" s="55"/>
      <c r="K51" s="54"/>
      <c r="L51" s="62"/>
      <c r="M51" s="63"/>
      <c r="N51" s="58" t="s">
        <v>38</v>
      </c>
      <c r="O51" s="64"/>
      <c r="P51" s="73" t="s">
        <v>77</v>
      </c>
      <c r="Q51" s="54"/>
      <c r="R51" s="49"/>
      <c r="S51" s="49"/>
      <c r="T51" s="49"/>
      <c r="U51" s="49"/>
    </row>
    <row r="52" spans="1:21" s="50" customFormat="1" ht="9" customHeight="1">
      <c r="A52" s="51"/>
      <c r="B52" s="51"/>
      <c r="C52" s="51"/>
      <c r="D52" s="51"/>
      <c r="E52" s="44">
        <f>UPPER(IF($D51="","",VLOOKUP($D51,'[1]DECACI DUBL PRIPREMA'!$A$7:$V$39,7)))</f>
      </c>
      <c r="F52" s="44">
        <f>IF($D51="","",VLOOKUP($D51,'[1]DECACI DUBL PRIPREMA'!$A$7:$V$39,8))</f>
      </c>
      <c r="G52" s="45"/>
      <c r="H52" s="44">
        <f>IF($D51="","",VLOOKUP($D51,'[1]DECACI DUBL PRIPREMA'!$A$7:$V$39,9))</f>
      </c>
      <c r="I52" s="52"/>
      <c r="J52" s="55" t="s">
        <v>37</v>
      </c>
      <c r="K52" s="54"/>
      <c r="L52" s="65"/>
      <c r="M52" s="60"/>
      <c r="N52" s="55"/>
      <c r="O52" s="54"/>
      <c r="P52" s="55"/>
      <c r="Q52" s="54"/>
      <c r="R52" s="49"/>
      <c r="S52" s="49"/>
      <c r="T52" s="49"/>
      <c r="U52" s="49"/>
    </row>
    <row r="53" spans="1:21" s="50" customFormat="1" ht="9" customHeight="1" thickBot="1">
      <c r="A53" s="75">
        <v>24</v>
      </c>
      <c r="B53" s="42">
        <f>IF($D53="","",VLOOKUP($D53,'[1]DECACI DUBL PRIPREMA'!$A$7:$V$39,20))</f>
        <v>0</v>
      </c>
      <c r="C53" s="42">
        <f>IF($D53="","",VLOOKUP($D53,'[1]DECACI DUBL PRIPREMA'!$A$7:$V$39,21))</f>
        <v>175</v>
      </c>
      <c r="D53" s="43">
        <v>3</v>
      </c>
      <c r="E53" s="44" t="str">
        <f>UPPER(IF($D53="","",VLOOKUP($D53,'[1]DECACI DUBL PRIPREMA'!$A$7:$V$39,2)))</f>
        <v>NENADOVIC</v>
      </c>
      <c r="F53" s="44" t="str">
        <f>IF($D53="","",VLOOKUP($D53,'[1]DECACI DUBL PRIPREMA'!$A$7:$V$39,3))</f>
        <v>MILENA</v>
      </c>
      <c r="G53" s="45"/>
      <c r="H53" s="44" t="str">
        <f>IF($D53="","",VLOOKUP($D53,'[1]DECACI DUBL PRIPREMA'!$A$7:$V$39,4))</f>
        <v>AS</v>
      </c>
      <c r="I53" s="46"/>
      <c r="J53" s="66" t="s">
        <v>38</v>
      </c>
      <c r="K53" s="64"/>
      <c r="L53" s="73"/>
      <c r="M53" s="76"/>
      <c r="N53" s="59">
        <f>UPPER(IF(OR(M54="a",M54="as"),L45,IF(OR(M54="b",M54="bs"),L61,)))</f>
      </c>
      <c r="O53" s="54"/>
      <c r="P53" s="55"/>
      <c r="Q53" s="54"/>
      <c r="R53" s="49"/>
      <c r="S53" s="49"/>
      <c r="T53" s="49"/>
      <c r="U53" s="49"/>
    </row>
    <row r="54" spans="1:21" s="50" customFormat="1" ht="9" customHeight="1">
      <c r="A54" s="51"/>
      <c r="B54" s="51"/>
      <c r="C54" s="51"/>
      <c r="D54" s="51"/>
      <c r="E54" s="44" t="str">
        <f>UPPER(IF($D53="","",VLOOKUP($D53,'[1]DECACI DUBL PRIPREMA'!$A$7:$V$39,7)))</f>
        <v>DIMITRIJEVIC</v>
      </c>
      <c r="F54" s="44" t="str">
        <f>IF($D53="","",VLOOKUP($D53,'[1]DECACI DUBL PRIPREMA'!$A$7:$V$39,8))</f>
        <v>ANDREA</v>
      </c>
      <c r="G54" s="45"/>
      <c r="H54" s="44" t="str">
        <f>IF($D53="","",VLOOKUP($D53,'[1]DECACI DUBL PRIPREMA'!$A$7:$V$39,9))</f>
        <v>AS</v>
      </c>
      <c r="I54" s="52"/>
      <c r="J54" s="55"/>
      <c r="K54" s="54"/>
      <c r="L54" s="70" t="s">
        <v>20</v>
      </c>
      <c r="M54" s="71"/>
      <c r="N54" s="59">
        <f>UPPER(IF(OR(M54="a",M54="as"),L46,IF(OR(M54="b",M54="bs"),L62,)))</f>
      </c>
      <c r="O54" s="60"/>
      <c r="P54" s="55"/>
      <c r="Q54" s="54"/>
      <c r="R54" s="49"/>
      <c r="S54" s="49"/>
      <c r="T54" s="49"/>
      <c r="U54" s="49"/>
    </row>
    <row r="55" spans="1:21" s="50" customFormat="1" ht="9" customHeight="1">
      <c r="A55" s="75">
        <v>25</v>
      </c>
      <c r="B55" s="42">
        <f>IF($D55="","",VLOOKUP($D55,'[1]DECACI DUBL PRIPREMA'!$A$7:$V$39,20))</f>
        <v>0</v>
      </c>
      <c r="C55" s="42">
        <f>IF($D55="","",VLOOKUP($D55,'[1]DECACI DUBL PRIPREMA'!$A$7:$V$39,21))</f>
        <v>211</v>
      </c>
      <c r="D55" s="43">
        <v>5</v>
      </c>
      <c r="E55" s="44" t="str">
        <f>UPPER(IF($D55="","",VLOOKUP($D55,'[1]DECACI DUBL PRIPREMA'!$A$7:$V$39,2)))</f>
        <v>JEREMIC</v>
      </c>
      <c r="F55" s="44" t="str">
        <f>IF($D55="","",VLOOKUP($D55,'[1]DECACI DUBL PRIPREMA'!$A$7:$V$39,3))</f>
        <v>TEODORA</v>
      </c>
      <c r="G55" s="45"/>
      <c r="H55" s="44" t="str">
        <f>IF($D55="","",VLOOKUP($D55,'[1]DECACI DUBL PRIPREMA'!$A$7:$V$39,4))</f>
        <v>KTK</v>
      </c>
      <c r="I55" s="46"/>
      <c r="J55" s="55"/>
      <c r="K55" s="54"/>
      <c r="L55" s="55"/>
      <c r="M55" s="54"/>
      <c r="N55" s="55"/>
      <c r="O55" s="54"/>
      <c r="P55" s="55"/>
      <c r="Q55" s="54"/>
      <c r="R55" s="49" t="s">
        <v>39</v>
      </c>
      <c r="S55" s="49"/>
      <c r="T55" s="49"/>
      <c r="U55" s="49"/>
    </row>
    <row r="56" spans="1:21" s="50" customFormat="1" ht="9" customHeight="1">
      <c r="A56" s="51"/>
      <c r="B56" s="51"/>
      <c r="C56" s="51"/>
      <c r="D56" s="51"/>
      <c r="E56" s="44" t="str">
        <f>UPPER(IF($D55="","",VLOOKUP($D55,'[1]DECACI DUBL PRIPREMA'!$A$7:$V$39,7)))</f>
        <v>JEREMIC</v>
      </c>
      <c r="F56" s="44" t="str">
        <f>IF($D55="","",VLOOKUP($D55,'[1]DECACI DUBL PRIPREMA'!$A$7:$V$39,8))</f>
        <v>ANDJELA</v>
      </c>
      <c r="G56" s="45"/>
      <c r="H56" s="44" t="str">
        <f>IF($D55="","",VLOOKUP($D55,'[1]DECACI DUBL PRIPREMA'!$A$7:$V$39,9))</f>
        <v>WINN</v>
      </c>
      <c r="I56" s="52"/>
      <c r="J56" s="82" t="s">
        <v>40</v>
      </c>
      <c r="K56" s="54"/>
      <c r="L56" s="55"/>
      <c r="M56" s="54"/>
      <c r="N56" s="55"/>
      <c r="O56" s="54"/>
      <c r="P56" s="55"/>
      <c r="Q56" s="54"/>
      <c r="R56" s="49"/>
      <c r="S56" s="49"/>
      <c r="T56" s="49"/>
      <c r="U56" s="49"/>
    </row>
    <row r="57" spans="1:21" s="50" customFormat="1" ht="9" customHeight="1" thickBot="1">
      <c r="A57" s="51">
        <v>26</v>
      </c>
      <c r="B57" s="42">
        <f>IF($D57="","",VLOOKUP($D57,'[1]DECACI DUBL PRIPREMA'!$A$7:$V$39,20))</f>
      </c>
      <c r="C57" s="42">
        <f>IF($D57="","",VLOOKUP($D57,'[1]DECACI DUBL PRIPREMA'!$A$7:$V$39,21))</f>
      </c>
      <c r="D57" s="43"/>
      <c r="E57" s="44" t="s">
        <v>16</v>
      </c>
      <c r="F57" s="44">
        <f>IF($D57="","",VLOOKUP($D57,'[1]DECACI DUBL PRIPREMA'!$A$7:$V$39,3))</f>
      </c>
      <c r="G57" s="45"/>
      <c r="H57" s="44">
        <f>IF($D57="","",VLOOKUP($D57,'[1]DECACI DUBL PRIPREMA'!$A$7:$V$39,4))</f>
      </c>
      <c r="I57" s="46"/>
      <c r="J57" s="56" t="s">
        <v>40</v>
      </c>
      <c r="K57" s="57"/>
      <c r="L57" s="55"/>
      <c r="M57" s="54"/>
      <c r="N57" s="55"/>
      <c r="O57" s="54"/>
      <c r="P57" s="55"/>
      <c r="Q57" s="54"/>
      <c r="R57" s="49"/>
      <c r="S57" s="49"/>
      <c r="T57" s="49"/>
      <c r="U57" s="49"/>
    </row>
    <row r="58" spans="1:21" s="50" customFormat="1" ht="9" customHeight="1">
      <c r="A58" s="51"/>
      <c r="B58" s="51"/>
      <c r="C58" s="51"/>
      <c r="D58" s="51"/>
      <c r="E58" s="44">
        <f>UPPER(IF($D57="","",VLOOKUP($D57,'[1]DECACI DUBL PRIPREMA'!$A$7:$V$39,7)))</f>
      </c>
      <c r="F58" s="44">
        <f>IF($D57="","",VLOOKUP($D57,'[1]DECACI DUBL PRIPREMA'!$A$7:$V$39,8))</f>
      </c>
      <c r="G58" s="45"/>
      <c r="H58" s="44">
        <f>IF($D57="","",VLOOKUP($D57,'[1]DECACI DUBL PRIPREMA'!$A$7:$V$39,9))</f>
      </c>
      <c r="I58" s="52"/>
      <c r="J58" s="59">
        <f>UPPER(IF(OR(I58="a",I58="as"),E56,IF(OR(I58="b",I58="bs"),E60,)))</f>
      </c>
      <c r="K58" s="74"/>
      <c r="L58" s="61"/>
      <c r="M58" s="54"/>
      <c r="N58" s="55" t="s">
        <v>40</v>
      </c>
      <c r="O58" s="54"/>
      <c r="P58" s="55"/>
      <c r="Q58" s="54"/>
      <c r="R58" s="49"/>
      <c r="S58" s="49"/>
      <c r="T58" s="49"/>
      <c r="U58" s="49"/>
    </row>
    <row r="59" spans="1:21" s="50" customFormat="1" ht="9" customHeight="1" thickBot="1">
      <c r="A59" s="51">
        <v>27</v>
      </c>
      <c r="B59" s="42">
        <f>IF($D59="","",VLOOKUP($D59,'[1]DECACI DUBL PRIPREMA'!$A$7:$V$39,20))</f>
        <v>0</v>
      </c>
      <c r="C59" s="42">
        <f>IF($D59="","",VLOOKUP($D59,'[1]DECACI DUBL PRIPREMA'!$A$7:$V$39,21))</f>
        <v>402</v>
      </c>
      <c r="D59" s="43">
        <v>10</v>
      </c>
      <c r="E59" s="44" t="str">
        <f>UPPER(IF($D59="","",VLOOKUP($D59,'[1]DECACI DUBL PRIPREMA'!$A$7:$V$39,2)))</f>
        <v>CUMBO</v>
      </c>
      <c r="F59" s="44" t="str">
        <f>IF($D59="","",VLOOKUP($D59,'[1]DECACI DUBL PRIPREMA'!$A$7:$V$39,3))</f>
        <v>NIKOLINA</v>
      </c>
      <c r="G59" s="45"/>
      <c r="H59" s="44" t="str">
        <f>IF($D59="","",VLOOKUP($D59,'[1]DECACI DUBL PRIPREMA'!$A$7:$V$39,4))</f>
        <v>VID</v>
      </c>
      <c r="I59" s="46"/>
      <c r="J59" s="55"/>
      <c r="K59" s="54"/>
      <c r="L59" s="62"/>
      <c r="M59" s="63"/>
      <c r="N59" s="58" t="s">
        <v>40</v>
      </c>
      <c r="O59" s="64"/>
      <c r="P59" s="58" t="s">
        <v>78</v>
      </c>
      <c r="Q59" s="54"/>
      <c r="R59" s="49"/>
      <c r="S59" s="49"/>
      <c r="T59" s="49"/>
      <c r="U59" s="49"/>
    </row>
    <row r="60" spans="1:21" s="50" customFormat="1" ht="9" customHeight="1">
      <c r="A60" s="51"/>
      <c r="B60" s="51"/>
      <c r="C60" s="51"/>
      <c r="D60" s="51"/>
      <c r="E60" s="44" t="str">
        <f>UPPER(IF($D59="","",VLOOKUP($D59,'[1]DECACI DUBL PRIPREMA'!$A$7:$V$39,7)))</f>
        <v>TANASIC</v>
      </c>
      <c r="F60" s="44" t="str">
        <f>IF($D59="","",VLOOKUP($D59,'[1]DECACI DUBL PRIPREMA'!$A$7:$V$39,8))</f>
        <v>DRAGANA</v>
      </c>
      <c r="G60" s="45"/>
      <c r="H60" s="44" t="str">
        <f>IF($D59="","",VLOOKUP($D59,'[1]DECACI DUBL PRIPREMA'!$A$7:$V$39,9))</f>
        <v>VID</v>
      </c>
      <c r="I60" s="52"/>
      <c r="J60" s="55" t="s">
        <v>41</v>
      </c>
      <c r="K60" s="54"/>
      <c r="L60" s="65"/>
      <c r="M60" s="60"/>
      <c r="N60" s="55"/>
      <c r="O60" s="54"/>
      <c r="P60" s="61"/>
      <c r="Q60" s="54"/>
      <c r="R60" s="49"/>
      <c r="S60" s="49"/>
      <c r="T60" s="49"/>
      <c r="U60" s="49"/>
    </row>
    <row r="61" spans="1:21" s="50" customFormat="1" ht="9" customHeight="1" thickBot="1">
      <c r="A61" s="51">
        <v>28</v>
      </c>
      <c r="B61" s="42">
        <f>IF($D61="","",VLOOKUP($D61,'[1]DECACI DUBL PRIPREMA'!$A$7:$V$39,20))</f>
      </c>
      <c r="C61" s="42">
        <f>IF($D61="","",VLOOKUP($D61,'[1]DECACI DUBL PRIPREMA'!$A$7:$V$39,21))</f>
      </c>
      <c r="D61" s="43"/>
      <c r="E61" s="44" t="s">
        <v>16</v>
      </c>
      <c r="F61" s="44">
        <f>IF($D61="","",VLOOKUP($D61,'[1]DECACI DUBL PRIPREMA'!$A$7:$V$39,3))</f>
      </c>
      <c r="G61" s="45"/>
      <c r="H61" s="44">
        <f>IF($D61="","",VLOOKUP($D61,'[1]DECACI DUBL PRIPREMA'!$A$7:$V$39,4))</f>
      </c>
      <c r="I61" s="46"/>
      <c r="J61" s="66" t="s">
        <v>42</v>
      </c>
      <c r="K61" s="67"/>
      <c r="L61" s="68">
        <f>UPPER(IF(OR(K62="a",K62="as"),J57,IF(OR(K62="b",K62="bs"),J65,)))</f>
      </c>
      <c r="M61" s="54"/>
      <c r="N61" s="55"/>
      <c r="O61" s="54"/>
      <c r="P61" s="69"/>
      <c r="Q61" s="54"/>
      <c r="R61" s="49"/>
      <c r="S61" s="49"/>
      <c r="T61" s="49"/>
      <c r="U61" s="49"/>
    </row>
    <row r="62" spans="1:21" s="50" customFormat="1" ht="9" customHeight="1">
      <c r="A62" s="51"/>
      <c r="B62" s="51"/>
      <c r="C62" s="51"/>
      <c r="D62" s="51"/>
      <c r="E62" s="44">
        <f>UPPER(IF($D61="","",VLOOKUP($D61,'[1]DECACI DUBL PRIPREMA'!$A$7:$V$39,7)))</f>
      </c>
      <c r="F62" s="44">
        <f>IF($D61="","",VLOOKUP($D61,'[1]DECACI DUBL PRIPREMA'!$A$7:$V$39,8))</f>
      </c>
      <c r="G62" s="45"/>
      <c r="H62" s="44">
        <f>IF($D61="","",VLOOKUP($D61,'[1]DECACI DUBL PRIPREMA'!$A$7:$V$39,9))</f>
      </c>
      <c r="I62" s="52"/>
      <c r="J62" s="70" t="s">
        <v>20</v>
      </c>
      <c r="K62" s="71"/>
      <c r="L62" s="59">
        <f>UPPER(IF(OR(K62="a",K62="as"),J58,IF(OR(K62="b",K62="bs"),J66,)))</f>
      </c>
      <c r="M62" s="60"/>
      <c r="N62" s="55" t="s">
        <v>45</v>
      </c>
      <c r="O62" s="54"/>
      <c r="P62" s="69"/>
      <c r="Q62" s="54"/>
      <c r="R62" s="49"/>
      <c r="S62" s="49"/>
      <c r="T62" s="49"/>
      <c r="U62" s="49"/>
    </row>
    <row r="63" spans="1:21" s="50" customFormat="1" ht="9" customHeight="1" thickBot="1">
      <c r="A63" s="51">
        <v>29</v>
      </c>
      <c r="B63" s="42">
        <f>IF($D63="","",VLOOKUP($D63,'[1]DECACI DUBL PRIPREMA'!$A$7:$V$39,20))</f>
        <v>0</v>
      </c>
      <c r="C63" s="42">
        <f>IF($D63="","",VLOOKUP($D63,'[1]DECACI DUBL PRIPREMA'!$A$7:$V$39,21))</f>
        <v>0</v>
      </c>
      <c r="D63" s="43">
        <v>17</v>
      </c>
      <c r="E63" s="44" t="str">
        <f>UPPER(IF($D63="","",VLOOKUP($D63,'[1]DECACI DUBL PRIPREMA'!$A$7:$V$39,2)))</f>
        <v>STOJOVIC</v>
      </c>
      <c r="F63" s="44" t="str">
        <f>IF($D63="","",VLOOKUP($D63,'[1]DECACI DUBL PRIPREMA'!$A$7:$V$39,3))</f>
        <v>KRISTINA</v>
      </c>
      <c r="G63" s="45"/>
      <c r="H63" s="44" t="str">
        <f>IF($D63="","",VLOOKUP($D63,'[1]DECACI DUBL PRIPREMA'!$A$7:$V$39,4))</f>
        <v>ELL</v>
      </c>
      <c r="I63" s="46"/>
      <c r="J63" s="55"/>
      <c r="K63" s="54"/>
      <c r="L63" s="55"/>
      <c r="M63" s="54"/>
      <c r="N63" s="72" t="s">
        <v>46</v>
      </c>
      <c r="O63" s="64"/>
      <c r="P63" s="73" t="s">
        <v>83</v>
      </c>
      <c r="Q63" s="54"/>
      <c r="R63" s="49"/>
      <c r="S63" s="49"/>
      <c r="T63" s="49"/>
      <c r="U63" s="49"/>
    </row>
    <row r="64" spans="1:21" s="50" customFormat="1" ht="9" customHeight="1">
      <c r="A64" s="51"/>
      <c r="B64" s="51"/>
      <c r="C64" s="51"/>
      <c r="D64" s="51"/>
      <c r="E64" s="44" t="str">
        <f>UPPER(IF($D63="","",VLOOKUP($D63,'[1]DECACI DUBL PRIPREMA'!$A$7:$V$39,7)))</f>
        <v>DRAZIC</v>
      </c>
      <c r="F64" s="44" t="str">
        <f>IF($D63="","",VLOOKUP($D63,'[1]DECACI DUBL PRIPREMA'!$A$7:$V$39,8))</f>
        <v>KATARINA</v>
      </c>
      <c r="G64" s="45"/>
      <c r="H64" s="44" t="str">
        <f>IF($D63="","",VLOOKUP($D63,'[1]DECACI DUBL PRIPREMA'!$A$7:$V$39,9))</f>
        <v>ELL</v>
      </c>
      <c r="I64" s="52"/>
      <c r="J64" s="53" t="s">
        <v>43</v>
      </c>
      <c r="K64" s="54"/>
      <c r="L64" s="55"/>
      <c r="M64" s="54"/>
      <c r="N64" s="55"/>
      <c r="O64" s="54"/>
      <c r="P64" s="69"/>
      <c r="Q64" s="54"/>
      <c r="R64" s="49"/>
      <c r="S64" s="49"/>
      <c r="T64" s="49"/>
      <c r="U64" s="49"/>
    </row>
    <row r="65" spans="1:21" s="50" customFormat="1" ht="9" customHeight="1" thickBot="1">
      <c r="A65" s="51">
        <v>30</v>
      </c>
      <c r="B65" s="42">
        <f>IF($D65="","",VLOOKUP($D65,'[1]DECACI DUBL PRIPREMA'!$A$7:$V$39,20))</f>
      </c>
      <c r="C65" s="42">
        <f>IF($D65="","",VLOOKUP($D65,'[1]DECACI DUBL PRIPREMA'!$A$7:$V$39,21))</f>
      </c>
      <c r="D65" s="43"/>
      <c r="E65" s="44" t="s">
        <v>16</v>
      </c>
      <c r="F65" s="44">
        <f>IF($D65="","",VLOOKUP($D65,'[1]DECACI DUBL PRIPREMA'!$A$7:$V$39,3))</f>
      </c>
      <c r="G65" s="45"/>
      <c r="H65" s="44">
        <f>IF($D65="","",VLOOKUP($D65,'[1]DECACI DUBL PRIPREMA'!$A$7:$V$39,4))</f>
      </c>
      <c r="I65" s="46"/>
      <c r="J65" s="56" t="s">
        <v>44</v>
      </c>
      <c r="K65" s="57"/>
      <c r="L65" s="55"/>
      <c r="M65" s="54"/>
      <c r="N65" s="55"/>
      <c r="O65" s="54"/>
      <c r="P65" s="69"/>
      <c r="Q65" s="54"/>
      <c r="R65" s="49"/>
      <c r="S65" s="49"/>
      <c r="T65" s="49"/>
      <c r="U65" s="49"/>
    </row>
    <row r="66" spans="1:21" s="50" customFormat="1" ht="9" customHeight="1">
      <c r="A66" s="51"/>
      <c r="B66" s="51"/>
      <c r="C66" s="51"/>
      <c r="D66" s="51"/>
      <c r="E66" s="44">
        <f>UPPER(IF($D65="","",VLOOKUP($D65,'[1]DECACI DUBL PRIPREMA'!$A$7:$V$39,7)))</f>
      </c>
      <c r="F66" s="44">
        <f>IF($D65="","",VLOOKUP($D65,'[1]DECACI DUBL PRIPREMA'!$A$7:$V$39,8))</f>
      </c>
      <c r="G66" s="45"/>
      <c r="H66" s="44">
        <f>IF($D65="","",VLOOKUP($D65,'[1]DECACI DUBL PRIPREMA'!$A$7:$V$39,9))</f>
      </c>
      <c r="I66" s="52"/>
      <c r="J66" s="59">
        <f>UPPER(IF(OR(I66="a",I66="as"),E64,IF(OR(I66="b",I66="bs"),E68,)))</f>
      </c>
      <c r="K66" s="74"/>
      <c r="L66" s="61"/>
      <c r="M66" s="54"/>
      <c r="N66" s="55" t="s">
        <v>45</v>
      </c>
      <c r="O66" s="54"/>
      <c r="P66" s="69"/>
      <c r="Q66" s="54"/>
      <c r="R66" s="49"/>
      <c r="S66" s="49"/>
      <c r="T66" s="49"/>
      <c r="U66" s="49"/>
    </row>
    <row r="67" spans="1:21" s="50" customFormat="1" ht="9" customHeight="1" thickBot="1">
      <c r="A67" s="81">
        <v>31</v>
      </c>
      <c r="B67" s="42">
        <f>IF($D67="","",VLOOKUP($D67,'[1]DECACI DUBL PRIPREMA'!$A$7:$V$39,20))</f>
      </c>
      <c r="C67" s="42">
        <f>IF($D67="","",VLOOKUP($D67,'[1]DECACI DUBL PRIPREMA'!$A$7:$V$39,21))</f>
      </c>
      <c r="D67" s="43"/>
      <c r="E67" s="44" t="s">
        <v>16</v>
      </c>
      <c r="F67" s="44">
        <f>IF($D67="","",VLOOKUP($D67,'[1]DECACI DUBL PRIPREMA'!$A$7:$V$39,3))</f>
      </c>
      <c r="G67" s="45"/>
      <c r="H67" s="44">
        <f>IF($D67="","",VLOOKUP($D67,'[1]DECACI DUBL PRIPREMA'!$A$7:$V$39,4))</f>
      </c>
      <c r="I67" s="46"/>
      <c r="J67" s="55"/>
      <c r="K67" s="54"/>
      <c r="L67" s="62"/>
      <c r="M67" s="63"/>
      <c r="N67" s="58" t="s">
        <v>46</v>
      </c>
      <c r="O67" s="64"/>
      <c r="P67" s="73" t="s">
        <v>79</v>
      </c>
      <c r="Q67" s="54"/>
      <c r="R67" s="49"/>
      <c r="S67" s="49"/>
      <c r="T67" s="49"/>
      <c r="U67" s="49"/>
    </row>
    <row r="68" spans="1:21" s="50" customFormat="1" ht="9" customHeight="1">
      <c r="A68" s="51"/>
      <c r="B68" s="51"/>
      <c r="C68" s="51"/>
      <c r="D68" s="51"/>
      <c r="E68" s="44">
        <f>UPPER(IF($D67="","",VLOOKUP($D67,'[1]DECACI DUBL PRIPREMA'!$A$7:$V$39,7)))</f>
      </c>
      <c r="F68" s="44">
        <f>IF($D67="","",VLOOKUP($D67,'[1]DECACI DUBL PRIPREMA'!$A$7:$V$39,8))</f>
      </c>
      <c r="G68" s="45"/>
      <c r="H68" s="44">
        <f>IF($D67="","",VLOOKUP($D67,'[1]DECACI DUBL PRIPREMA'!$A$7:$V$39,9))</f>
      </c>
      <c r="I68" s="52"/>
      <c r="J68" s="55" t="s">
        <v>45</v>
      </c>
      <c r="K68" s="54"/>
      <c r="L68" s="65"/>
      <c r="M68" s="60"/>
      <c r="N68" s="55"/>
      <c r="O68" s="54"/>
      <c r="P68" s="55"/>
      <c r="Q68" s="54"/>
      <c r="R68" s="49"/>
      <c r="S68" s="49"/>
      <c r="T68" s="49"/>
      <c r="U68" s="49"/>
    </row>
    <row r="69" spans="1:21" s="50" customFormat="1" ht="9" customHeight="1" thickBot="1">
      <c r="A69" s="75">
        <v>32</v>
      </c>
      <c r="B69" s="42">
        <f>IF($D69="","",VLOOKUP($D69,'[1]DECACI DUBL PRIPREMA'!$A$7:$V$39,20))</f>
        <v>0</v>
      </c>
      <c r="C69" s="42">
        <f>IF($D69="","",VLOOKUP($D69,'[1]DECACI DUBL PRIPREMA'!$A$7:$V$39,21))</f>
        <v>146</v>
      </c>
      <c r="D69" s="43">
        <v>2</v>
      </c>
      <c r="E69" s="44" t="str">
        <f>UPPER(IF($D69="","",VLOOKUP($D69,'[1]DECACI DUBL PRIPREMA'!$A$7:$V$39,2)))</f>
        <v>TESIC</v>
      </c>
      <c r="F69" s="44" t="str">
        <f>IF($D69="","",VLOOKUP($D69,'[1]DECACI DUBL PRIPREMA'!$A$7:$V$39,3))</f>
        <v>MILICA</v>
      </c>
      <c r="G69" s="45"/>
      <c r="H69" s="44" t="str">
        <f>IF($D69="","",VLOOKUP($D69,'[1]DECACI DUBL PRIPREMA'!$A$7:$V$39,4))</f>
        <v>OAZA</v>
      </c>
      <c r="I69" s="46"/>
      <c r="J69" s="83" t="s">
        <v>46</v>
      </c>
      <c r="K69" s="84"/>
      <c r="L69" s="85"/>
      <c r="M69" s="86"/>
      <c r="N69" s="87"/>
      <c r="O69" s="86"/>
      <c r="P69" s="87"/>
      <c r="Q69" s="86"/>
      <c r="R69" s="49"/>
      <c r="S69" s="49"/>
      <c r="T69" s="49"/>
      <c r="U69" s="49"/>
    </row>
    <row r="70" spans="1:21" s="91" customFormat="1" ht="9" customHeight="1">
      <c r="A70" s="51"/>
      <c r="B70" s="51"/>
      <c r="C70" s="51"/>
      <c r="D70" s="51"/>
      <c r="E70" s="44" t="str">
        <f>UPPER(IF($D69="","",VLOOKUP($D69,'[1]DECACI DUBL PRIPREMA'!$A$7:$V$39,7)))</f>
        <v>SAMOCETA</v>
      </c>
      <c r="F70" s="44" t="str">
        <f>IF($D69="","",VLOOKUP($D69,'[1]DECACI DUBL PRIPREMA'!$A$7:$V$39,8))</f>
        <v>MILICA</v>
      </c>
      <c r="G70" s="45"/>
      <c r="H70" s="44" t="str">
        <f>IF($D69="","",VLOOKUP($D69,'[1]DECACI DUBL PRIPREMA'!$A$7:$V$39,9))</f>
        <v>OAZA</v>
      </c>
      <c r="I70" s="52"/>
      <c r="J70" s="87"/>
      <c r="K70" s="86"/>
      <c r="L70" s="88"/>
      <c r="M70" s="89"/>
      <c r="N70" s="88"/>
      <c r="O70" s="89"/>
      <c r="P70" s="88"/>
      <c r="Q70" s="89"/>
      <c r="R70" s="90"/>
      <c r="S70" s="90"/>
      <c r="T70" s="90"/>
      <c r="U70" s="90"/>
    </row>
    <row r="71" spans="1:17" s="91" customFormat="1" ht="21.75" customHeight="1">
      <c r="A71" s="51"/>
      <c r="B71" s="51"/>
      <c r="C71" s="51"/>
      <c r="D71" s="51"/>
      <c r="E71" s="44"/>
      <c r="F71" s="44"/>
      <c r="G71" s="45"/>
      <c r="H71" s="44"/>
      <c r="I71" s="92"/>
      <c r="J71" s="93"/>
      <c r="K71" s="94"/>
      <c r="L71" s="95"/>
      <c r="M71" s="96"/>
      <c r="N71" s="95"/>
      <c r="O71" s="96"/>
      <c r="P71" s="95"/>
      <c r="Q71" s="96"/>
    </row>
    <row r="72" spans="1:17" s="106" customFormat="1" ht="10.5" customHeight="1">
      <c r="A72" s="97" t="s">
        <v>47</v>
      </c>
      <c r="B72" s="98"/>
      <c r="C72" s="99"/>
      <c r="D72" s="100" t="s">
        <v>48</v>
      </c>
      <c r="E72" s="101" t="s">
        <v>49</v>
      </c>
      <c r="F72" s="101"/>
      <c r="G72" s="101"/>
      <c r="H72" s="102"/>
      <c r="I72" s="101" t="s">
        <v>48</v>
      </c>
      <c r="J72" s="101" t="s">
        <v>50</v>
      </c>
      <c r="K72" s="103"/>
      <c r="L72" s="101" t="s">
        <v>51</v>
      </c>
      <c r="M72" s="104"/>
      <c r="N72" s="105" t="s">
        <v>52</v>
      </c>
      <c r="O72" s="105"/>
      <c r="P72" s="105"/>
      <c r="Q72" s="104"/>
    </row>
    <row r="73" spans="1:17" s="106" customFormat="1" ht="9" customHeight="1">
      <c r="A73" s="107" t="s">
        <v>53</v>
      </c>
      <c r="B73" s="108"/>
      <c r="C73" s="109"/>
      <c r="D73" s="110">
        <v>1</v>
      </c>
      <c r="E73" s="111">
        <f>IF(D73&gt;$Q$80,,UPPER(VLOOKUP(D73,'[1]DECACI DUBL PRIPREMA'!$A$7:$R$23,2)))</f>
        <v>0</v>
      </c>
      <c r="F73" s="108"/>
      <c r="G73" s="108"/>
      <c r="H73" s="112"/>
      <c r="I73" s="113" t="s">
        <v>54</v>
      </c>
      <c r="J73" s="108"/>
      <c r="K73" s="114"/>
      <c r="L73" s="108"/>
      <c r="M73" s="115"/>
      <c r="N73" s="116" t="s">
        <v>55</v>
      </c>
      <c r="O73" s="105"/>
      <c r="P73" s="117"/>
      <c r="Q73" s="115"/>
    </row>
    <row r="74" spans="1:17" s="106" customFormat="1" ht="9" customHeight="1">
      <c r="A74" s="107" t="s">
        <v>56</v>
      </c>
      <c r="B74" s="108"/>
      <c r="C74" s="109"/>
      <c r="D74" s="110"/>
      <c r="E74" s="111">
        <f>IF(D73&gt;$Q$80,,UPPER(VLOOKUP(D73,'[1]DECACI DUBL PRIPREMA'!$A$7:$R$23,7)))</f>
        <v>0</v>
      </c>
      <c r="F74" s="108"/>
      <c r="G74" s="108"/>
      <c r="H74" s="112"/>
      <c r="I74" s="113"/>
      <c r="J74" s="108"/>
      <c r="K74" s="114"/>
      <c r="L74" s="108"/>
      <c r="M74" s="115"/>
      <c r="N74" s="118"/>
      <c r="O74" s="119"/>
      <c r="P74" s="118"/>
      <c r="Q74" s="120"/>
    </row>
    <row r="75" spans="1:17" s="106" customFormat="1" ht="9" customHeight="1">
      <c r="A75" s="121" t="s">
        <v>57</v>
      </c>
      <c r="B75" s="118"/>
      <c r="C75" s="122"/>
      <c r="D75" s="110">
        <v>2</v>
      </c>
      <c r="E75" s="111">
        <f>IF(D75&gt;$Q$80,,UPPER(VLOOKUP(D75,'[1]DECACI DUBL PRIPREMA'!$A$7:$R$23,2)))</f>
        <v>0</v>
      </c>
      <c r="F75" s="108"/>
      <c r="G75" s="108"/>
      <c r="H75" s="112"/>
      <c r="I75" s="113" t="s">
        <v>58</v>
      </c>
      <c r="J75" s="108"/>
      <c r="K75" s="114"/>
      <c r="L75" s="108"/>
      <c r="M75" s="115"/>
      <c r="N75" s="116" t="s">
        <v>59</v>
      </c>
      <c r="O75" s="117"/>
      <c r="P75" s="117"/>
      <c r="Q75" s="115"/>
    </row>
    <row r="76" spans="1:17" s="106" customFormat="1" ht="9" customHeight="1">
      <c r="A76" s="123"/>
      <c r="B76" s="124"/>
      <c r="C76" s="109"/>
      <c r="D76" s="110"/>
      <c r="E76" s="111">
        <f>IF(D75&gt;$Q$80,,UPPER(VLOOKUP(D75,'[1]DECACI DUBL PRIPREMA'!$A$7:$R$23,7)))</f>
        <v>0</v>
      </c>
      <c r="F76" s="108"/>
      <c r="G76" s="108"/>
      <c r="H76" s="112"/>
      <c r="I76" s="113"/>
      <c r="J76" s="108"/>
      <c r="K76" s="114"/>
      <c r="L76" s="108"/>
      <c r="M76" s="115"/>
      <c r="N76" s="108"/>
      <c r="O76" s="114"/>
      <c r="P76" s="108"/>
      <c r="Q76" s="115"/>
    </row>
    <row r="77" spans="1:17" s="106" customFormat="1" ht="9" customHeight="1">
      <c r="A77" s="125" t="s">
        <v>60</v>
      </c>
      <c r="B77" s="126"/>
      <c r="C77" s="127"/>
      <c r="D77" s="110">
        <v>3</v>
      </c>
      <c r="E77" s="111">
        <f>IF(D77&gt;$Q$80,,UPPER(VLOOKUP(D77,'[1]DECACI DUBL PRIPREMA'!$A$7:$R$23,2)))</f>
        <v>0</v>
      </c>
      <c r="F77" s="108"/>
      <c r="G77" s="108"/>
      <c r="H77" s="112"/>
      <c r="I77" s="113" t="s">
        <v>61</v>
      </c>
      <c r="J77" s="108"/>
      <c r="K77" s="114"/>
      <c r="L77" s="108"/>
      <c r="M77" s="115"/>
      <c r="N77" s="118"/>
      <c r="O77" s="119"/>
      <c r="P77" s="118"/>
      <c r="Q77" s="120"/>
    </row>
    <row r="78" spans="1:17" s="106" customFormat="1" ht="9" customHeight="1">
      <c r="A78" s="107" t="s">
        <v>53</v>
      </c>
      <c r="B78" s="108"/>
      <c r="C78" s="109"/>
      <c r="D78" s="110"/>
      <c r="E78" s="111">
        <f>IF(D77&gt;$Q$80,,UPPER(VLOOKUP(D77,'[1]DECACI DUBL PRIPREMA'!$A$7:$R$23,7)))</f>
        <v>0</v>
      </c>
      <c r="F78" s="108"/>
      <c r="G78" s="108"/>
      <c r="H78" s="112"/>
      <c r="I78" s="113"/>
      <c r="J78" s="108"/>
      <c r="K78" s="114"/>
      <c r="L78" s="108"/>
      <c r="M78" s="115"/>
      <c r="N78" s="116" t="s">
        <v>62</v>
      </c>
      <c r="O78" s="117"/>
      <c r="P78" s="117"/>
      <c r="Q78" s="115"/>
    </row>
    <row r="79" spans="1:17" s="106" customFormat="1" ht="9" customHeight="1">
      <c r="A79" s="107" t="s">
        <v>63</v>
      </c>
      <c r="B79" s="108"/>
      <c r="C79" s="128"/>
      <c r="D79" s="110">
        <v>4</v>
      </c>
      <c r="E79" s="111">
        <f>IF(D79&gt;$Q$80,,UPPER(VLOOKUP(D79,'[1]DECACI DUBL PRIPREMA'!$A$7:$R$23,2)))</f>
        <v>0</v>
      </c>
      <c r="F79" s="108"/>
      <c r="G79" s="108"/>
      <c r="H79" s="112"/>
      <c r="I79" s="113" t="s">
        <v>64</v>
      </c>
      <c r="J79" s="108"/>
      <c r="K79" s="114"/>
      <c r="L79" s="108"/>
      <c r="M79" s="115"/>
      <c r="N79" s="108"/>
      <c r="O79" s="114"/>
      <c r="P79" s="108"/>
      <c r="Q79" s="115"/>
    </row>
    <row r="80" spans="1:17" s="106" customFormat="1" ht="9" customHeight="1">
      <c r="A80" s="121" t="s">
        <v>65</v>
      </c>
      <c r="B80" s="118"/>
      <c r="C80" s="129"/>
      <c r="D80" s="130"/>
      <c r="E80" s="131">
        <f>IF(D79&gt;$Q$80,,UPPER(VLOOKUP(D79,'[1]DECACI DUBL PRIPREMA'!$A$7:$R$23,7)))</f>
        <v>0</v>
      </c>
      <c r="F80" s="118"/>
      <c r="G80" s="118"/>
      <c r="H80" s="132"/>
      <c r="I80" s="133"/>
      <c r="J80" s="118"/>
      <c r="K80" s="119"/>
      <c r="L80" s="118"/>
      <c r="M80" s="120"/>
      <c r="N80" s="118">
        <f>Q4</f>
        <v>0</v>
      </c>
      <c r="O80" s="119"/>
      <c r="P80" s="118"/>
      <c r="Q80" s="134">
        <f>MIN(4,'[1]DECACI DUBL PRIPREMA'!$V$5)</f>
        <v>0</v>
      </c>
    </row>
    <row r="81" spans="1:22" ht="15.75" customHeight="1">
      <c r="A81" s="135"/>
      <c r="B81" s="135"/>
      <c r="C81" s="135"/>
      <c r="D81" s="135"/>
      <c r="E81" s="135"/>
      <c r="F81" s="135"/>
      <c r="G81" s="135"/>
      <c r="H81" s="135"/>
      <c r="I81" s="136"/>
      <c r="J81" s="135"/>
      <c r="K81" s="136"/>
      <c r="L81" s="135"/>
      <c r="M81" s="137"/>
      <c r="N81" s="135"/>
      <c r="O81" s="136"/>
      <c r="P81" s="135"/>
      <c r="Q81" s="137"/>
      <c r="R81" s="135"/>
      <c r="S81" s="135"/>
      <c r="T81" s="135"/>
      <c r="U81" s="135"/>
      <c r="V81" s="135"/>
    </row>
    <row r="82" spans="1:22" ht="9" customHeight="1">
      <c r="A82" s="139"/>
      <c r="B82" s="34"/>
      <c r="C82" s="34"/>
      <c r="D82" s="34"/>
      <c r="E82" s="140"/>
      <c r="F82" s="140"/>
      <c r="G82" s="140"/>
      <c r="H82" s="140"/>
      <c r="I82" s="140"/>
      <c r="J82" s="34"/>
      <c r="K82" s="141"/>
      <c r="L82" s="34"/>
      <c r="M82" s="141"/>
      <c r="N82" s="34"/>
      <c r="O82" s="141"/>
      <c r="P82" s="34"/>
      <c r="Q82" s="142"/>
      <c r="R82" s="17"/>
      <c r="S82" s="34"/>
      <c r="T82" s="17"/>
      <c r="U82" s="17"/>
      <c r="V82" s="135"/>
    </row>
    <row r="83" spans="1:22" ht="12.75">
      <c r="A83" s="143"/>
      <c r="B83" s="144"/>
      <c r="C83" s="144" t="s">
        <v>66</v>
      </c>
      <c r="D83" s="144"/>
      <c r="E83" s="144"/>
      <c r="F83" s="144"/>
      <c r="G83" s="144"/>
      <c r="H83" s="144" t="s">
        <v>67</v>
      </c>
      <c r="I83" s="144"/>
      <c r="J83" s="145"/>
      <c r="K83" s="146"/>
      <c r="L83" s="147"/>
      <c r="M83" s="145" t="s">
        <v>68</v>
      </c>
      <c r="N83" s="145"/>
      <c r="O83" s="146"/>
      <c r="P83" s="145"/>
      <c r="Q83" s="148"/>
      <c r="R83" s="17"/>
      <c r="S83" s="17"/>
      <c r="T83" s="17"/>
      <c r="U83" s="17"/>
      <c r="V83" s="135"/>
    </row>
    <row r="84" spans="1:22" ht="12.75">
      <c r="A84" s="149"/>
      <c r="B84" s="11"/>
      <c r="C84" s="11"/>
      <c r="D84" s="11"/>
      <c r="E84" s="11"/>
      <c r="F84" s="9"/>
      <c r="G84" s="9"/>
      <c r="H84" s="9"/>
      <c r="I84" s="9"/>
      <c r="J84" s="55"/>
      <c r="K84" s="54"/>
      <c r="L84" s="55"/>
      <c r="M84" s="54"/>
      <c r="N84" s="55"/>
      <c r="O84" s="54"/>
      <c r="P84" s="55"/>
      <c r="Q84" s="54"/>
      <c r="R84" s="49"/>
      <c r="S84" s="49"/>
      <c r="T84" s="49"/>
      <c r="U84" s="49"/>
      <c r="V84" s="135"/>
    </row>
    <row r="85" spans="1:22" ht="12.75">
      <c r="A85" s="150"/>
      <c r="B85" s="17"/>
      <c r="C85" s="17"/>
      <c r="D85" s="17"/>
      <c r="E85" s="17" t="s">
        <v>15</v>
      </c>
      <c r="F85" s="17"/>
      <c r="G85" s="17"/>
      <c r="H85" s="17"/>
      <c r="I85" s="17"/>
      <c r="J85" s="53"/>
      <c r="K85" s="54"/>
      <c r="L85" s="55"/>
      <c r="M85" s="54"/>
      <c r="N85" s="55"/>
      <c r="O85" s="54"/>
      <c r="P85" s="55"/>
      <c r="Q85" s="54"/>
      <c r="R85" s="49"/>
      <c r="S85" s="49"/>
      <c r="T85" s="49"/>
      <c r="U85" s="49"/>
      <c r="V85" s="135"/>
    </row>
    <row r="86" spans="1:22" ht="13.5" thickBot="1">
      <c r="A86" s="150"/>
      <c r="B86" s="19"/>
      <c r="C86" s="19"/>
      <c r="D86" s="19"/>
      <c r="E86" s="19" t="s">
        <v>17</v>
      </c>
      <c r="F86" s="19"/>
      <c r="G86" s="27"/>
      <c r="H86" s="27"/>
      <c r="I86" s="27"/>
      <c r="J86" s="59"/>
      <c r="K86" s="151"/>
      <c r="L86" s="55"/>
      <c r="M86" s="54"/>
      <c r="N86" s="55"/>
      <c r="O86" s="54"/>
      <c r="P86" s="55"/>
      <c r="Q86" s="54"/>
      <c r="R86" s="49"/>
      <c r="S86" s="49"/>
      <c r="T86" s="49"/>
      <c r="U86" s="49"/>
      <c r="V86" s="135"/>
    </row>
    <row r="87" spans="1:22" ht="12.75">
      <c r="A87" s="150"/>
      <c r="B87" s="34"/>
      <c r="C87" s="17"/>
      <c r="D87" s="17"/>
      <c r="E87" s="17"/>
      <c r="F87" s="152"/>
      <c r="G87" s="17"/>
      <c r="H87" s="17"/>
      <c r="I87" s="17"/>
      <c r="J87" s="59"/>
      <c r="K87" s="60"/>
      <c r="L87" s="55"/>
      <c r="M87" s="54"/>
      <c r="N87" s="55"/>
      <c r="O87" s="54"/>
      <c r="P87" s="55"/>
      <c r="Q87" s="54"/>
      <c r="R87" s="49"/>
      <c r="S87" s="49"/>
      <c r="T87" s="49"/>
      <c r="U87" s="49"/>
      <c r="V87" s="135"/>
    </row>
    <row r="88" spans="1:22" ht="12.75">
      <c r="A88" s="150"/>
      <c r="B88" s="17"/>
      <c r="C88" s="17"/>
      <c r="D88" s="17"/>
      <c r="E88" s="17"/>
      <c r="F88" s="153"/>
      <c r="G88" s="17" t="s">
        <v>27</v>
      </c>
      <c r="H88" s="17"/>
      <c r="I88" s="17"/>
      <c r="J88" s="55"/>
      <c r="K88" s="54"/>
      <c r="L88" s="78"/>
      <c r="M88" s="151"/>
      <c r="N88" s="55"/>
      <c r="O88" s="54"/>
      <c r="P88" s="55"/>
      <c r="Q88" s="54"/>
      <c r="R88" s="49"/>
      <c r="S88" s="49"/>
      <c r="T88" s="49"/>
      <c r="U88" s="49"/>
      <c r="V88" s="135"/>
    </row>
    <row r="89" spans="1:22" ht="13.5" thickBot="1">
      <c r="A89" s="150"/>
      <c r="B89" s="49" t="s">
        <v>26</v>
      </c>
      <c r="C89" s="49"/>
      <c r="D89" s="49"/>
      <c r="E89" s="49"/>
      <c r="F89" s="154"/>
      <c r="G89" s="155" t="s">
        <v>25</v>
      </c>
      <c r="H89" s="156"/>
      <c r="I89" s="156"/>
      <c r="J89" s="58" t="s">
        <v>84</v>
      </c>
      <c r="K89" s="64"/>
      <c r="L89" s="79"/>
      <c r="M89" s="60"/>
      <c r="N89" s="55"/>
      <c r="O89" s="54"/>
      <c r="P89" s="55"/>
      <c r="Q89" s="54"/>
      <c r="R89" s="49"/>
      <c r="S89" s="49"/>
      <c r="T89" s="49"/>
      <c r="U89" s="49"/>
      <c r="V89" s="135"/>
    </row>
    <row r="90" spans="1:22" ht="12.75">
      <c r="A90" s="150"/>
      <c r="B90" s="49"/>
      <c r="C90" s="49"/>
      <c r="D90" s="49"/>
      <c r="E90" s="49"/>
      <c r="F90" s="154"/>
      <c r="G90" s="49"/>
      <c r="H90" s="49"/>
      <c r="I90" s="49"/>
      <c r="J90" s="55"/>
      <c r="K90" s="157"/>
      <c r="L90" s="59"/>
      <c r="M90" s="54"/>
      <c r="N90" s="55"/>
      <c r="O90" s="54"/>
      <c r="P90" s="55"/>
      <c r="Q90" s="54"/>
      <c r="R90" s="49"/>
      <c r="S90" s="49"/>
      <c r="T90" s="49"/>
      <c r="U90" s="49"/>
      <c r="V90" s="135"/>
    </row>
    <row r="91" spans="1:22" ht="12.75">
      <c r="A91" s="150"/>
      <c r="B91" s="49"/>
      <c r="C91" s="49"/>
      <c r="D91" s="49"/>
      <c r="E91" s="49" t="s">
        <v>25</v>
      </c>
      <c r="F91" s="154"/>
      <c r="G91" s="49"/>
      <c r="H91" s="49"/>
      <c r="I91" s="49"/>
      <c r="J91" s="70"/>
      <c r="K91" s="158"/>
      <c r="L91" s="59"/>
      <c r="M91" s="60"/>
      <c r="N91" s="55"/>
      <c r="O91" s="54"/>
      <c r="P91" s="55"/>
      <c r="Q91" s="54"/>
      <c r="R91" s="49"/>
      <c r="S91" s="49"/>
      <c r="T91" s="49"/>
      <c r="U91" s="49"/>
      <c r="V91" s="135"/>
    </row>
    <row r="92" spans="1:22" ht="13.5" thickBot="1">
      <c r="A92" s="150"/>
      <c r="B92" s="156"/>
      <c r="C92" s="156"/>
      <c r="D92" s="156"/>
      <c r="E92" s="156" t="s">
        <v>27</v>
      </c>
      <c r="F92" s="159"/>
      <c r="G92" s="49"/>
      <c r="H92" s="49"/>
      <c r="I92" s="49"/>
      <c r="J92" s="55"/>
      <c r="K92" s="160"/>
      <c r="L92" s="55"/>
      <c r="M92" s="54"/>
      <c r="N92" s="78"/>
      <c r="O92" s="54"/>
      <c r="P92" s="55"/>
      <c r="Q92" s="54"/>
      <c r="R92" s="49"/>
      <c r="S92" s="49"/>
      <c r="T92" s="49"/>
      <c r="U92" s="49"/>
      <c r="V92" s="135"/>
    </row>
    <row r="93" spans="1:22" ht="12.75">
      <c r="A93" s="150"/>
      <c r="B93" s="49"/>
      <c r="C93" s="49"/>
      <c r="D93" s="49"/>
      <c r="E93" s="49"/>
      <c r="F93" s="49"/>
      <c r="G93" s="49"/>
      <c r="H93" s="49"/>
      <c r="I93" s="49"/>
      <c r="J93" s="53"/>
      <c r="K93" s="160"/>
      <c r="L93" s="55"/>
      <c r="M93" s="54"/>
      <c r="N93" s="55"/>
      <c r="O93" s="54"/>
      <c r="P93" s="55"/>
      <c r="Q93" s="54"/>
      <c r="R93" s="49"/>
      <c r="S93" s="49"/>
      <c r="T93" s="49"/>
      <c r="U93" s="49"/>
      <c r="V93" s="135"/>
    </row>
    <row r="94" spans="1:22" ht="12.75">
      <c r="A94" s="150"/>
      <c r="B94" s="49"/>
      <c r="C94" s="49"/>
      <c r="D94" s="49"/>
      <c r="E94" s="49"/>
      <c r="F94" s="49"/>
      <c r="G94" s="49"/>
      <c r="H94" s="49"/>
      <c r="I94" s="49"/>
      <c r="J94" s="59"/>
      <c r="K94" s="161"/>
      <c r="L94" s="55" t="s">
        <v>45</v>
      </c>
      <c r="M94" s="54"/>
      <c r="N94" s="55"/>
      <c r="O94" s="54"/>
      <c r="P94" s="55"/>
      <c r="Q94" s="54"/>
      <c r="R94" s="49"/>
      <c r="S94" s="49"/>
      <c r="T94" s="49"/>
      <c r="U94" s="49"/>
      <c r="V94" s="135"/>
    </row>
    <row r="95" spans="1:22" ht="13.5" thickBot="1">
      <c r="A95" s="150"/>
      <c r="B95" s="49"/>
      <c r="C95" s="49"/>
      <c r="D95" s="49"/>
      <c r="E95" s="49"/>
      <c r="F95" s="49"/>
      <c r="G95" s="49"/>
      <c r="H95" s="49"/>
      <c r="I95" s="49"/>
      <c r="J95" s="59"/>
      <c r="K95" s="162"/>
      <c r="L95" s="66" t="s">
        <v>46</v>
      </c>
      <c r="M95" s="64"/>
      <c r="N95" s="58" t="s">
        <v>85</v>
      </c>
      <c r="O95" s="64"/>
      <c r="P95" s="55"/>
      <c r="Q95" s="54"/>
      <c r="R95" s="49"/>
      <c r="S95" s="49"/>
      <c r="T95" s="49"/>
      <c r="U95" s="49"/>
      <c r="V95" s="135"/>
    </row>
    <row r="96" spans="1:22" ht="12.75">
      <c r="A96" s="150"/>
      <c r="B96" s="49"/>
      <c r="C96" s="49"/>
      <c r="D96" s="49"/>
      <c r="E96" s="49"/>
      <c r="F96" s="49"/>
      <c r="G96" s="49"/>
      <c r="H96" s="49"/>
      <c r="I96" s="49"/>
      <c r="J96" s="55"/>
      <c r="K96" s="160"/>
      <c r="L96" s="78"/>
      <c r="M96" s="151"/>
      <c r="N96" s="55"/>
      <c r="O96" s="54"/>
      <c r="P96" s="55"/>
      <c r="Q96" s="54"/>
      <c r="R96" s="49"/>
      <c r="S96" s="49"/>
      <c r="T96" s="49"/>
      <c r="U96" s="49"/>
      <c r="V96" s="135"/>
    </row>
    <row r="97" spans="1:22" ht="12.75">
      <c r="A97" s="150"/>
      <c r="B97" s="49"/>
      <c r="C97" s="49"/>
      <c r="D97" s="49"/>
      <c r="E97" s="49" t="s">
        <v>37</v>
      </c>
      <c r="F97" s="49"/>
      <c r="G97" s="49"/>
      <c r="H97" s="49"/>
      <c r="I97" s="49"/>
      <c r="J97" s="55"/>
      <c r="K97" s="160"/>
      <c r="L97" s="79"/>
      <c r="M97" s="60"/>
      <c r="N97" s="55"/>
      <c r="O97" s="54"/>
      <c r="P97" s="55"/>
      <c r="Q97" s="54"/>
      <c r="R97" s="49"/>
      <c r="S97" s="49"/>
      <c r="T97" s="49"/>
      <c r="U97" s="49"/>
      <c r="V97" s="135"/>
    </row>
    <row r="98" spans="1:22" ht="13.5" thickBot="1">
      <c r="A98" s="163"/>
      <c r="B98" s="156"/>
      <c r="C98" s="156"/>
      <c r="D98" s="156"/>
      <c r="E98" s="156" t="s">
        <v>86</v>
      </c>
      <c r="F98" s="156"/>
      <c r="G98" s="49"/>
      <c r="H98" s="49"/>
      <c r="I98" s="49"/>
      <c r="J98" s="55"/>
      <c r="K98" s="160"/>
      <c r="L98" s="55"/>
      <c r="M98" s="76"/>
      <c r="N98" s="59"/>
      <c r="O98" s="54"/>
      <c r="P98" s="55"/>
      <c r="Q98" s="54"/>
      <c r="R98" s="49"/>
      <c r="S98" s="49"/>
      <c r="T98" s="49"/>
      <c r="U98" s="49"/>
      <c r="V98" s="135"/>
    </row>
    <row r="99" spans="1:22" ht="12.75">
      <c r="A99" s="150"/>
      <c r="B99" s="49"/>
      <c r="C99" s="49"/>
      <c r="D99" s="49"/>
      <c r="E99" s="49"/>
      <c r="F99" s="164"/>
      <c r="G99" s="49"/>
      <c r="H99" s="49"/>
      <c r="I99" s="49"/>
      <c r="J99" s="55"/>
      <c r="K99" s="160"/>
      <c r="L99" s="70"/>
      <c r="M99" s="71"/>
      <c r="N99" s="59"/>
      <c r="O99" s="60"/>
      <c r="P99" s="55"/>
      <c r="Q99" s="54"/>
      <c r="R99" s="49"/>
      <c r="S99" s="49"/>
      <c r="T99" s="49"/>
      <c r="U99" s="49"/>
      <c r="V99" s="135"/>
    </row>
    <row r="100" spans="1:22" ht="12.75">
      <c r="A100" s="149"/>
      <c r="B100" s="49"/>
      <c r="C100" s="49"/>
      <c r="D100" s="49"/>
      <c r="E100" s="49"/>
      <c r="F100" s="154"/>
      <c r="G100" s="49" t="s">
        <v>45</v>
      </c>
      <c r="H100" s="49"/>
      <c r="I100" s="49"/>
      <c r="J100" s="55"/>
      <c r="K100" s="160"/>
      <c r="L100" s="55"/>
      <c r="M100" s="54"/>
      <c r="N100" s="55"/>
      <c r="O100" s="54"/>
      <c r="P100" s="55"/>
      <c r="Q100" s="54"/>
      <c r="R100" s="49"/>
      <c r="S100" s="49"/>
      <c r="T100" s="49"/>
      <c r="U100" s="49"/>
      <c r="V100" s="135"/>
    </row>
    <row r="101" spans="1:22" ht="13.5" thickBot="1">
      <c r="A101" s="150"/>
      <c r="B101" s="49" t="s">
        <v>39</v>
      </c>
      <c r="C101" s="49"/>
      <c r="D101" s="49"/>
      <c r="E101" s="49"/>
      <c r="F101" s="154"/>
      <c r="G101" s="155" t="s">
        <v>46</v>
      </c>
      <c r="H101" s="156"/>
      <c r="I101" s="156"/>
      <c r="J101" s="165" t="s">
        <v>83</v>
      </c>
      <c r="K101" s="166"/>
      <c r="L101" s="55"/>
      <c r="M101" s="54"/>
      <c r="N101" s="55"/>
      <c r="O101" s="54"/>
      <c r="P101" s="55"/>
      <c r="Q101" s="54"/>
      <c r="R101" s="49"/>
      <c r="S101" s="49"/>
      <c r="T101" s="49"/>
      <c r="U101" s="49"/>
      <c r="V101" s="135"/>
    </row>
    <row r="102" spans="1:22" ht="12.75">
      <c r="A102" s="150"/>
      <c r="B102" s="49"/>
      <c r="C102" s="49"/>
      <c r="D102" s="49"/>
      <c r="E102" s="49"/>
      <c r="F102" s="154"/>
      <c r="G102" s="49"/>
      <c r="H102" s="49"/>
      <c r="I102" s="49"/>
      <c r="J102" s="59"/>
      <c r="K102" s="151"/>
      <c r="L102" s="55"/>
      <c r="M102" s="54"/>
      <c r="N102" s="55"/>
      <c r="O102" s="54"/>
      <c r="P102" s="55"/>
      <c r="Q102" s="54"/>
      <c r="R102" s="49"/>
      <c r="S102" s="49"/>
      <c r="T102" s="49"/>
      <c r="U102" s="49"/>
      <c r="V102" s="135"/>
    </row>
    <row r="103" spans="1:22" ht="12.75">
      <c r="A103" s="150"/>
      <c r="B103" s="49"/>
      <c r="C103" s="49"/>
      <c r="D103" s="49"/>
      <c r="E103" s="49" t="s">
        <v>45</v>
      </c>
      <c r="F103" s="154"/>
      <c r="G103" s="49"/>
      <c r="H103" s="49"/>
      <c r="I103" s="49"/>
      <c r="J103" s="59"/>
      <c r="K103" s="60"/>
      <c r="L103" s="55"/>
      <c r="M103" s="54"/>
      <c r="N103" s="55"/>
      <c r="O103" s="54"/>
      <c r="P103" s="55"/>
      <c r="Q103" s="54"/>
      <c r="R103" s="49"/>
      <c r="S103" s="49"/>
      <c r="T103" s="49"/>
      <c r="U103" s="49"/>
      <c r="V103" s="135"/>
    </row>
    <row r="104" spans="1:22" ht="13.5" thickBot="1">
      <c r="A104" s="150"/>
      <c r="B104" s="156"/>
      <c r="C104" s="156"/>
      <c r="D104" s="156"/>
      <c r="E104" s="156" t="s">
        <v>46</v>
      </c>
      <c r="F104" s="159"/>
      <c r="G104" s="49"/>
      <c r="H104" s="49"/>
      <c r="I104" s="49"/>
      <c r="J104" s="55"/>
      <c r="K104" s="54"/>
      <c r="L104" s="78"/>
      <c r="M104" s="151"/>
      <c r="N104" s="55"/>
      <c r="O104" s="54"/>
      <c r="P104" s="55"/>
      <c r="Q104" s="54"/>
      <c r="R104" s="49"/>
      <c r="S104" s="49"/>
      <c r="T104" s="49"/>
      <c r="U104" s="49"/>
      <c r="V104" s="135"/>
    </row>
    <row r="105" spans="1:22" ht="12.75">
      <c r="A105" s="150"/>
      <c r="B105" s="49"/>
      <c r="C105" s="49"/>
      <c r="D105" s="49"/>
      <c r="E105" s="49"/>
      <c r="F105" s="49"/>
      <c r="G105" s="49"/>
      <c r="H105" s="49"/>
      <c r="I105" s="49"/>
      <c r="J105" s="55"/>
      <c r="K105" s="54"/>
      <c r="L105" s="79"/>
      <c r="M105" s="60"/>
      <c r="N105" s="55"/>
      <c r="O105" s="54"/>
      <c r="P105" s="55"/>
      <c r="Q105" s="54"/>
      <c r="R105" s="49"/>
      <c r="S105" s="49"/>
      <c r="T105" s="49"/>
      <c r="U105" s="49"/>
      <c r="V105" s="135"/>
    </row>
    <row r="106" spans="1:22" ht="12.75">
      <c r="A106" s="150"/>
      <c r="B106" s="49"/>
      <c r="C106" s="49"/>
      <c r="D106" s="49"/>
      <c r="E106" s="49"/>
      <c r="F106" s="49"/>
      <c r="G106" s="49"/>
      <c r="H106" s="49"/>
      <c r="I106" s="49"/>
      <c r="J106" s="55"/>
      <c r="K106" s="76"/>
      <c r="L106" s="59"/>
      <c r="M106" s="54"/>
      <c r="N106" s="55"/>
      <c r="O106" s="54"/>
      <c r="P106" s="55"/>
      <c r="Q106" s="54"/>
      <c r="R106" s="49"/>
      <c r="S106" s="49"/>
      <c r="T106" s="49"/>
      <c r="U106" s="49"/>
      <c r="V106" s="135"/>
    </row>
    <row r="107" spans="1:22" ht="12.75">
      <c r="A107" s="150"/>
      <c r="B107" s="49"/>
      <c r="C107" s="49"/>
      <c r="D107" s="49"/>
      <c r="E107" s="49"/>
      <c r="F107" s="49"/>
      <c r="G107" s="49"/>
      <c r="H107" s="49"/>
      <c r="I107" s="49"/>
      <c r="J107" s="70"/>
      <c r="K107" s="71"/>
      <c r="L107" s="59"/>
      <c r="M107" s="60"/>
      <c r="N107" s="55"/>
      <c r="O107" s="54"/>
      <c r="P107" s="55"/>
      <c r="Q107" s="54"/>
      <c r="R107" s="49"/>
      <c r="S107" s="49"/>
      <c r="T107" s="49"/>
      <c r="U107" s="49"/>
      <c r="V107" s="135"/>
    </row>
    <row r="108" spans="1:22" ht="12.75">
      <c r="A108" s="150"/>
      <c r="B108" s="49"/>
      <c r="C108" s="49"/>
      <c r="D108" s="49"/>
      <c r="E108" s="49"/>
      <c r="F108" s="49"/>
      <c r="G108" s="49"/>
      <c r="H108" s="49"/>
      <c r="I108" s="49"/>
      <c r="J108" s="55"/>
      <c r="K108" s="54"/>
      <c r="L108" s="55"/>
      <c r="M108" s="54"/>
      <c r="N108" s="78"/>
      <c r="O108" s="54"/>
      <c r="P108" s="55"/>
      <c r="Q108" s="54"/>
      <c r="R108" s="49"/>
      <c r="S108" s="49"/>
      <c r="T108" s="49"/>
      <c r="U108" s="49"/>
      <c r="V108" s="135"/>
    </row>
    <row r="109" spans="1:22" ht="12.75">
      <c r="A109" s="150"/>
      <c r="B109" s="49"/>
      <c r="C109" s="49"/>
      <c r="D109" s="49"/>
      <c r="E109" s="50"/>
      <c r="F109" s="50"/>
      <c r="G109" s="50"/>
      <c r="H109" s="50"/>
      <c r="I109" s="50"/>
      <c r="J109" s="53"/>
      <c r="K109" s="54"/>
      <c r="L109" s="55"/>
      <c r="M109" s="54"/>
      <c r="N109" s="55"/>
      <c r="O109" s="54"/>
      <c r="P109" s="55"/>
      <c r="Q109" s="54"/>
      <c r="R109" s="49"/>
      <c r="S109" s="49"/>
      <c r="T109" s="49"/>
      <c r="U109" s="49"/>
      <c r="V109" s="135"/>
    </row>
    <row r="110" spans="1:22" ht="12.75">
      <c r="A110" s="150"/>
      <c r="B110" s="49"/>
      <c r="C110" s="49"/>
      <c r="D110" s="49"/>
      <c r="E110" s="50"/>
      <c r="F110" s="50"/>
      <c r="G110" s="50"/>
      <c r="H110" s="50"/>
      <c r="I110" s="50"/>
      <c r="J110" s="59"/>
      <c r="K110" s="151"/>
      <c r="L110" s="55"/>
      <c r="M110" s="54"/>
      <c r="N110" s="55"/>
      <c r="O110" s="54"/>
      <c r="P110" s="55"/>
      <c r="Q110" s="54"/>
      <c r="R110" s="49"/>
      <c r="S110" s="49"/>
      <c r="T110" s="49"/>
      <c r="U110" s="49"/>
      <c r="V110" s="135"/>
    </row>
    <row r="111" spans="1:22" ht="12.75">
      <c r="A111" s="150"/>
      <c r="B111" s="49"/>
      <c r="C111" s="49"/>
      <c r="D111" s="49"/>
      <c r="E111" s="50"/>
      <c r="F111" s="50"/>
      <c r="G111" s="50"/>
      <c r="H111" s="50"/>
      <c r="I111" s="50"/>
      <c r="J111" s="59"/>
      <c r="K111" s="60"/>
      <c r="L111" s="55"/>
      <c r="M111" s="54"/>
      <c r="N111" s="55"/>
      <c r="O111" s="54"/>
      <c r="P111" s="55"/>
      <c r="Q111" s="54"/>
      <c r="R111" s="34"/>
      <c r="S111" s="49"/>
      <c r="T111" s="49"/>
      <c r="U111" s="49"/>
      <c r="V111" s="135"/>
    </row>
    <row r="112" spans="1:22" ht="12.75">
      <c r="A112" s="150"/>
      <c r="B112" s="49"/>
      <c r="C112" s="49"/>
      <c r="D112" s="49"/>
      <c r="E112" s="50"/>
      <c r="F112" s="50"/>
      <c r="G112" s="50"/>
      <c r="H112" s="50"/>
      <c r="I112" s="50"/>
      <c r="J112" s="55"/>
      <c r="K112" s="54"/>
      <c r="L112" s="78"/>
      <c r="M112" s="151"/>
      <c r="N112" s="55"/>
      <c r="O112" s="54"/>
      <c r="P112" s="55"/>
      <c r="Q112" s="54"/>
      <c r="R112" s="49"/>
      <c r="S112" s="49"/>
      <c r="T112" s="49"/>
      <c r="U112" s="49"/>
      <c r="V112" s="135"/>
    </row>
    <row r="113" spans="1:22" ht="12.75">
      <c r="A113" s="150"/>
      <c r="B113" s="49"/>
      <c r="C113" s="49"/>
      <c r="D113" s="49"/>
      <c r="E113" s="50"/>
      <c r="F113" s="50"/>
      <c r="G113" s="50"/>
      <c r="H113" s="50"/>
      <c r="I113" s="50"/>
      <c r="J113" s="55"/>
      <c r="K113" s="54"/>
      <c r="L113" s="79"/>
      <c r="M113" s="60"/>
      <c r="N113" s="55"/>
      <c r="O113" s="54"/>
      <c r="P113" s="55"/>
      <c r="Q113" s="54"/>
      <c r="R113" s="49"/>
      <c r="S113" s="49"/>
      <c r="T113" s="49"/>
      <c r="U113" s="49"/>
      <c r="V113" s="135"/>
    </row>
    <row r="114" spans="1:22" ht="12.75">
      <c r="A114" s="163"/>
      <c r="B114" s="49"/>
      <c r="C114" s="49"/>
      <c r="D114" s="49"/>
      <c r="E114" s="50"/>
      <c r="F114" s="50"/>
      <c r="G114" s="50"/>
      <c r="H114" s="49"/>
      <c r="I114" s="50"/>
      <c r="J114" s="55"/>
      <c r="K114" s="54"/>
      <c r="L114" s="55"/>
      <c r="M114" s="54"/>
      <c r="N114" s="54"/>
      <c r="O114" s="76"/>
      <c r="P114" s="59"/>
      <c r="Q114" s="77"/>
      <c r="R114" s="49"/>
      <c r="S114" s="49"/>
      <c r="T114" s="49"/>
      <c r="U114" s="49"/>
      <c r="V114" s="135"/>
    </row>
    <row r="115" spans="1:22" ht="12.75">
      <c r="A115" s="150"/>
      <c r="B115" s="49"/>
      <c r="C115" s="49"/>
      <c r="D115" s="49"/>
      <c r="E115" s="50"/>
      <c r="F115" s="50"/>
      <c r="G115" s="50"/>
      <c r="H115" s="50"/>
      <c r="I115" s="50"/>
      <c r="J115" s="55"/>
      <c r="K115" s="54"/>
      <c r="L115" s="55"/>
      <c r="M115" s="54"/>
      <c r="N115" s="70"/>
      <c r="O115" s="71"/>
      <c r="P115" s="59"/>
      <c r="Q115" s="77"/>
      <c r="R115" s="49"/>
      <c r="S115" s="49"/>
      <c r="T115" s="49"/>
      <c r="U115" s="49"/>
      <c r="V115" s="135"/>
    </row>
    <row r="116" spans="1:22" ht="12.75">
      <c r="A116" s="163"/>
      <c r="B116" s="49"/>
      <c r="C116" s="49"/>
      <c r="D116" s="49"/>
      <c r="E116" s="50"/>
      <c r="F116" s="50"/>
      <c r="G116" s="50"/>
      <c r="H116" s="50"/>
      <c r="I116" s="50"/>
      <c r="J116" s="55"/>
      <c r="K116" s="54"/>
      <c r="L116" s="55"/>
      <c r="M116" s="54"/>
      <c r="N116" s="55"/>
      <c r="O116" s="54"/>
      <c r="P116" s="78"/>
      <c r="Q116" s="54"/>
      <c r="R116" s="49"/>
      <c r="S116" s="49"/>
      <c r="T116" s="49"/>
      <c r="U116" s="49"/>
      <c r="V116" s="135"/>
    </row>
    <row r="117" spans="1:22" ht="12.75">
      <c r="A117" s="150"/>
      <c r="B117" s="49"/>
      <c r="C117" s="49"/>
      <c r="D117" s="49"/>
      <c r="E117" s="50"/>
      <c r="F117" s="50"/>
      <c r="G117" s="50"/>
      <c r="H117" s="50"/>
      <c r="I117" s="50"/>
      <c r="J117" s="53"/>
      <c r="K117" s="54"/>
      <c r="L117" s="55"/>
      <c r="M117" s="54"/>
      <c r="N117" s="55"/>
      <c r="O117" s="54"/>
      <c r="P117" s="79"/>
      <c r="Q117" s="60"/>
      <c r="R117" s="49"/>
      <c r="S117" s="49"/>
      <c r="T117" s="49"/>
      <c r="U117" s="49"/>
      <c r="V117" s="135"/>
    </row>
    <row r="118" spans="1:22" ht="12.75">
      <c r="A118" s="150"/>
      <c r="B118" s="49"/>
      <c r="C118" s="49"/>
      <c r="D118" s="49"/>
      <c r="E118" s="50"/>
      <c r="F118" s="50"/>
      <c r="G118" s="50"/>
      <c r="H118" s="50"/>
      <c r="I118" s="50"/>
      <c r="J118" s="59"/>
      <c r="K118" s="151"/>
      <c r="L118" s="55"/>
      <c r="M118" s="54"/>
      <c r="N118" s="55"/>
      <c r="O118" s="54"/>
      <c r="P118" s="55"/>
      <c r="Q118" s="54"/>
      <c r="R118" s="49"/>
      <c r="S118" s="49"/>
      <c r="T118" s="49"/>
      <c r="U118" s="49"/>
      <c r="V118" s="135"/>
    </row>
    <row r="119" spans="1:22" ht="12.75">
      <c r="A119" s="150"/>
      <c r="B119" s="49"/>
      <c r="C119" s="49"/>
      <c r="D119" s="49"/>
      <c r="E119" s="50"/>
      <c r="F119" s="50"/>
      <c r="G119" s="50"/>
      <c r="H119" s="50"/>
      <c r="I119" s="50"/>
      <c r="J119" s="59"/>
      <c r="K119" s="60"/>
      <c r="L119" s="55"/>
      <c r="M119" s="54"/>
      <c r="N119" s="55"/>
      <c r="O119" s="54"/>
      <c r="P119" s="55"/>
      <c r="Q119" s="54"/>
      <c r="R119" s="49"/>
      <c r="S119" s="49"/>
      <c r="T119" s="49"/>
      <c r="U119" s="49"/>
      <c r="V119" s="135"/>
    </row>
    <row r="120" spans="1:22" ht="12.75">
      <c r="A120" s="150"/>
      <c r="B120" s="49"/>
      <c r="C120" s="49"/>
      <c r="D120" s="49"/>
      <c r="E120" s="50"/>
      <c r="F120" s="50"/>
      <c r="G120" s="50"/>
      <c r="H120" s="50"/>
      <c r="I120" s="50"/>
      <c r="J120" s="55"/>
      <c r="K120" s="54"/>
      <c r="L120" s="78"/>
      <c r="M120" s="151"/>
      <c r="N120" s="55"/>
      <c r="O120" s="54"/>
      <c r="P120" s="55"/>
      <c r="Q120" s="54"/>
      <c r="R120" s="49"/>
      <c r="S120" s="49"/>
      <c r="T120" s="49"/>
      <c r="U120" s="49"/>
      <c r="V120" s="135"/>
    </row>
    <row r="121" spans="1:22" ht="12.75">
      <c r="A121" s="150"/>
      <c r="B121" s="49"/>
      <c r="C121" s="49"/>
      <c r="D121" s="49"/>
      <c r="E121" s="50"/>
      <c r="F121" s="50"/>
      <c r="G121" s="50"/>
      <c r="H121" s="50"/>
      <c r="I121" s="50"/>
      <c r="J121" s="55"/>
      <c r="K121" s="54"/>
      <c r="L121" s="79"/>
      <c r="M121" s="60"/>
      <c r="N121" s="55"/>
      <c r="O121" s="54"/>
      <c r="P121" s="55"/>
      <c r="Q121" s="54"/>
      <c r="R121" s="49"/>
      <c r="S121" s="49"/>
      <c r="T121" s="49"/>
      <c r="U121" s="49"/>
      <c r="V121" s="135"/>
    </row>
    <row r="122" spans="1:22" ht="12.75">
      <c r="A122" s="150"/>
      <c r="B122" s="49"/>
      <c r="C122" s="49"/>
      <c r="D122" s="49"/>
      <c r="E122" s="50"/>
      <c r="F122" s="50"/>
      <c r="G122" s="50"/>
      <c r="H122" s="50"/>
      <c r="I122" s="50"/>
      <c r="J122" s="55"/>
      <c r="K122" s="76"/>
      <c r="L122" s="59"/>
      <c r="M122" s="54"/>
      <c r="N122" s="55"/>
      <c r="O122" s="54"/>
      <c r="P122" s="55"/>
      <c r="Q122" s="54"/>
      <c r="R122" s="49"/>
      <c r="S122" s="49"/>
      <c r="T122" s="49"/>
      <c r="U122" s="49"/>
      <c r="V122" s="135"/>
    </row>
    <row r="123" spans="1:22" ht="12.75">
      <c r="A123" s="150"/>
      <c r="B123" s="49"/>
      <c r="C123" s="49"/>
      <c r="D123" s="49"/>
      <c r="E123" s="50"/>
      <c r="F123" s="50"/>
      <c r="G123" s="50"/>
      <c r="H123" s="50"/>
      <c r="I123" s="50"/>
      <c r="J123" s="70"/>
      <c r="K123" s="71"/>
      <c r="L123" s="59"/>
      <c r="M123" s="60"/>
      <c r="N123" s="55"/>
      <c r="O123" s="54"/>
      <c r="P123" s="55"/>
      <c r="Q123" s="54"/>
      <c r="R123" s="49"/>
      <c r="S123" s="49"/>
      <c r="T123" s="49"/>
      <c r="U123" s="49"/>
      <c r="V123" s="135"/>
    </row>
    <row r="124" spans="1:22" ht="12.75">
      <c r="A124" s="150"/>
      <c r="B124" s="49"/>
      <c r="C124" s="49"/>
      <c r="D124" s="49"/>
      <c r="E124" s="50"/>
      <c r="F124" s="50"/>
      <c r="G124" s="50"/>
      <c r="H124" s="50"/>
      <c r="I124" s="50"/>
      <c r="J124" s="55"/>
      <c r="K124" s="54"/>
      <c r="L124" s="55"/>
      <c r="M124" s="54"/>
      <c r="N124" s="78"/>
      <c r="O124" s="54"/>
      <c r="P124" s="55"/>
      <c r="Q124" s="54"/>
      <c r="R124" s="49"/>
      <c r="S124" s="49"/>
      <c r="T124" s="49"/>
      <c r="U124" s="49"/>
      <c r="V124" s="135"/>
    </row>
    <row r="125" spans="1:22" ht="12.75">
      <c r="A125" s="150"/>
      <c r="B125" s="49"/>
      <c r="C125" s="49"/>
      <c r="D125" s="49"/>
      <c r="E125" s="50"/>
      <c r="F125" s="50"/>
      <c r="G125" s="50"/>
      <c r="H125" s="50"/>
      <c r="I125" s="50"/>
      <c r="J125" s="53"/>
      <c r="K125" s="54"/>
      <c r="L125" s="55"/>
      <c r="M125" s="54"/>
      <c r="N125" s="55"/>
      <c r="O125" s="54"/>
      <c r="P125" s="55"/>
      <c r="Q125" s="54"/>
      <c r="R125" s="49"/>
      <c r="S125" s="49"/>
      <c r="T125" s="49"/>
      <c r="U125" s="49"/>
      <c r="V125" s="135"/>
    </row>
    <row r="126" spans="1:22" ht="12.75">
      <c r="A126" s="150"/>
      <c r="B126" s="49"/>
      <c r="C126" s="49"/>
      <c r="D126" s="49"/>
      <c r="E126" s="50"/>
      <c r="F126" s="50"/>
      <c r="G126" s="50"/>
      <c r="H126" s="50"/>
      <c r="I126" s="50"/>
      <c r="J126" s="59"/>
      <c r="K126" s="151"/>
      <c r="L126" s="55"/>
      <c r="M126" s="54"/>
      <c r="N126" s="55"/>
      <c r="O126" s="54"/>
      <c r="P126" s="55"/>
      <c r="Q126" s="54"/>
      <c r="R126" s="49"/>
      <c r="S126" s="49"/>
      <c r="T126" s="49"/>
      <c r="U126" s="49"/>
      <c r="V126" s="135"/>
    </row>
    <row r="127" spans="1:22" ht="12.75">
      <c r="A127" s="150"/>
      <c r="B127" s="49"/>
      <c r="C127" s="49"/>
      <c r="D127" s="49"/>
      <c r="E127" s="50"/>
      <c r="F127" s="50"/>
      <c r="G127" s="50"/>
      <c r="H127" s="50"/>
      <c r="I127" s="50"/>
      <c r="J127" s="59"/>
      <c r="K127" s="60"/>
      <c r="L127" s="55"/>
      <c r="M127" s="54"/>
      <c r="N127" s="55"/>
      <c r="O127" s="54"/>
      <c r="P127" s="55"/>
      <c r="Q127" s="54"/>
      <c r="R127" s="49"/>
      <c r="S127" s="49"/>
      <c r="T127" s="49"/>
      <c r="U127" s="49"/>
      <c r="V127" s="135"/>
    </row>
    <row r="128" spans="1:22" ht="12.75">
      <c r="A128" s="167"/>
      <c r="B128" s="49"/>
      <c r="C128" s="49"/>
      <c r="D128" s="49"/>
      <c r="E128" s="50"/>
      <c r="F128" s="50"/>
      <c r="G128" s="50"/>
      <c r="H128" s="50"/>
      <c r="I128" s="50"/>
      <c r="J128" s="55"/>
      <c r="K128" s="54"/>
      <c r="L128" s="78"/>
      <c r="M128" s="151"/>
      <c r="N128" s="55"/>
      <c r="O128" s="54"/>
      <c r="P128" s="55"/>
      <c r="Q128" s="54"/>
      <c r="R128" s="49"/>
      <c r="S128" s="49"/>
      <c r="T128" s="49"/>
      <c r="U128" s="49"/>
      <c r="V128" s="135"/>
    </row>
    <row r="129" spans="1:22" ht="12.75">
      <c r="A129" s="150"/>
      <c r="B129" s="49"/>
      <c r="C129" s="49"/>
      <c r="D129" s="49"/>
      <c r="E129" s="50"/>
      <c r="F129" s="50"/>
      <c r="G129" s="50"/>
      <c r="H129" s="50"/>
      <c r="I129" s="50"/>
      <c r="J129" s="55"/>
      <c r="K129" s="54"/>
      <c r="L129" s="79"/>
      <c r="M129" s="60"/>
      <c r="N129" s="55"/>
      <c r="O129" s="54"/>
      <c r="P129" s="55"/>
      <c r="Q129" s="54"/>
      <c r="R129" s="49"/>
      <c r="S129" s="49"/>
      <c r="T129" s="49"/>
      <c r="U129" s="49"/>
      <c r="V129" s="135"/>
    </row>
    <row r="130" spans="1:22" ht="12.75">
      <c r="A130" s="163"/>
      <c r="B130" s="49"/>
      <c r="C130" s="49"/>
      <c r="D130" s="49"/>
      <c r="E130" s="50"/>
      <c r="F130" s="50"/>
      <c r="G130" s="50"/>
      <c r="H130" s="50"/>
      <c r="I130" s="50"/>
      <c r="J130" s="55"/>
      <c r="K130" s="54"/>
      <c r="L130" s="55"/>
      <c r="M130" s="76"/>
      <c r="N130" s="59"/>
      <c r="O130" s="54"/>
      <c r="P130" s="55"/>
      <c r="Q130" s="54"/>
      <c r="R130" s="49"/>
      <c r="S130" s="49"/>
      <c r="T130" s="49"/>
      <c r="U130" s="49"/>
      <c r="V130" s="135"/>
    </row>
    <row r="131" spans="1:22" ht="12.75">
      <c r="A131" s="150"/>
      <c r="B131" s="49"/>
      <c r="C131" s="49"/>
      <c r="D131" s="49"/>
      <c r="E131" s="50"/>
      <c r="F131" s="50"/>
      <c r="G131" s="50"/>
      <c r="H131" s="50"/>
      <c r="I131" s="50"/>
      <c r="J131" s="55"/>
      <c r="K131" s="54"/>
      <c r="L131" s="70"/>
      <c r="M131" s="71"/>
      <c r="N131" s="59"/>
      <c r="O131" s="60"/>
      <c r="P131" s="55"/>
      <c r="Q131" s="54"/>
      <c r="R131" s="49"/>
      <c r="S131" s="49"/>
      <c r="T131" s="49"/>
      <c r="U131" s="49"/>
      <c r="V131" s="135"/>
    </row>
    <row r="132" spans="1:22" ht="12.75">
      <c r="A132" s="163"/>
      <c r="B132" s="49"/>
      <c r="C132" s="49"/>
      <c r="D132" s="49"/>
      <c r="E132" s="50"/>
      <c r="F132" s="50"/>
      <c r="G132" s="50"/>
      <c r="H132" s="50"/>
      <c r="I132" s="50"/>
      <c r="J132" s="55"/>
      <c r="K132" s="54"/>
      <c r="L132" s="55"/>
      <c r="M132" s="54"/>
      <c r="N132" s="55"/>
      <c r="O132" s="54"/>
      <c r="P132" s="55"/>
      <c r="Q132" s="54"/>
      <c r="R132" s="49"/>
      <c r="S132" s="49"/>
      <c r="T132" s="49"/>
      <c r="U132" s="49"/>
      <c r="V132" s="135"/>
    </row>
    <row r="133" spans="1:22" ht="12.75">
      <c r="A133" s="150"/>
      <c r="B133" s="49"/>
      <c r="C133" s="49"/>
      <c r="D133" s="49"/>
      <c r="E133" s="50"/>
      <c r="F133" s="50"/>
      <c r="G133" s="50"/>
      <c r="H133" s="50"/>
      <c r="I133" s="50"/>
      <c r="J133" s="53"/>
      <c r="K133" s="54"/>
      <c r="L133" s="55"/>
      <c r="M133" s="54"/>
      <c r="N133" s="55"/>
      <c r="O133" s="54"/>
      <c r="P133" s="55"/>
      <c r="Q133" s="54"/>
      <c r="R133" s="49"/>
      <c r="S133" s="49"/>
      <c r="T133" s="49"/>
      <c r="U133" s="49"/>
      <c r="V133" s="135"/>
    </row>
    <row r="134" spans="1:22" ht="12.75">
      <c r="A134" s="150"/>
      <c r="B134" s="49"/>
      <c r="C134" s="49"/>
      <c r="D134" s="49"/>
      <c r="E134" s="50"/>
      <c r="F134" s="50"/>
      <c r="G134" s="50"/>
      <c r="H134" s="50"/>
      <c r="I134" s="50"/>
      <c r="J134" s="59"/>
      <c r="K134" s="151"/>
      <c r="L134" s="55"/>
      <c r="M134" s="54"/>
      <c r="N134" s="55"/>
      <c r="O134" s="54"/>
      <c r="P134" s="55"/>
      <c r="Q134" s="54"/>
      <c r="R134" s="49"/>
      <c r="S134" s="49"/>
      <c r="T134" s="49"/>
      <c r="U134" s="49"/>
      <c r="V134" s="135"/>
    </row>
    <row r="135" spans="1:22" ht="12.75">
      <c r="A135" s="150"/>
      <c r="B135" s="49"/>
      <c r="C135" s="49"/>
      <c r="D135" s="49"/>
      <c r="E135" s="50"/>
      <c r="F135" s="50"/>
      <c r="G135" s="50"/>
      <c r="H135" s="50"/>
      <c r="I135" s="50"/>
      <c r="J135" s="59"/>
      <c r="K135" s="60"/>
      <c r="L135" s="55"/>
      <c r="M135" s="54"/>
      <c r="N135" s="55"/>
      <c r="O135" s="54"/>
      <c r="P135" s="55"/>
      <c r="Q135" s="54"/>
      <c r="R135" s="49"/>
      <c r="S135" s="49"/>
      <c r="T135" s="49"/>
      <c r="U135" s="49"/>
      <c r="V135" s="135"/>
    </row>
    <row r="136" spans="1:22" ht="12.75">
      <c r="A136" s="150"/>
      <c r="B136" s="49"/>
      <c r="C136" s="49"/>
      <c r="D136" s="49"/>
      <c r="E136" s="50"/>
      <c r="F136" s="50"/>
      <c r="G136" s="50"/>
      <c r="H136" s="50"/>
      <c r="I136" s="50"/>
      <c r="J136" s="55"/>
      <c r="K136" s="54"/>
      <c r="L136" s="78"/>
      <c r="M136" s="151"/>
      <c r="N136" s="55"/>
      <c r="O136" s="54"/>
      <c r="P136" s="55"/>
      <c r="Q136" s="54"/>
      <c r="R136" s="49"/>
      <c r="S136" s="49"/>
      <c r="T136" s="49"/>
      <c r="U136" s="49"/>
      <c r="V136" s="135"/>
    </row>
    <row r="137" spans="1:22" ht="12.75">
      <c r="A137" s="150"/>
      <c r="B137" s="49"/>
      <c r="C137" s="49"/>
      <c r="D137" s="49"/>
      <c r="E137" s="50"/>
      <c r="F137" s="50"/>
      <c r="G137" s="50"/>
      <c r="H137" s="50"/>
      <c r="I137" s="50"/>
      <c r="J137" s="55"/>
      <c r="K137" s="54"/>
      <c r="L137" s="79"/>
      <c r="M137" s="60"/>
      <c r="N137" s="55"/>
      <c r="O137" s="54"/>
      <c r="P137" s="55"/>
      <c r="Q137" s="54"/>
      <c r="R137" s="49"/>
      <c r="S137" s="49"/>
      <c r="T137" s="49"/>
      <c r="U137" s="49"/>
      <c r="V137" s="135"/>
    </row>
    <row r="138" spans="1:22" ht="12.75">
      <c r="A138" s="150"/>
      <c r="B138" s="49"/>
      <c r="C138" s="49"/>
      <c r="D138" s="49"/>
      <c r="E138" s="50"/>
      <c r="F138" s="50"/>
      <c r="G138" s="50"/>
      <c r="H138" s="50"/>
      <c r="I138" s="50"/>
      <c r="J138" s="55"/>
      <c r="K138" s="76"/>
      <c r="L138" s="59"/>
      <c r="M138" s="54"/>
      <c r="N138" s="55"/>
      <c r="O138" s="54"/>
      <c r="P138" s="55"/>
      <c r="Q138" s="54"/>
      <c r="R138" s="49"/>
      <c r="S138" s="49"/>
      <c r="T138" s="49"/>
      <c r="U138" s="49"/>
      <c r="V138" s="135"/>
    </row>
    <row r="139" spans="1:22" ht="12.75">
      <c r="A139" s="150"/>
      <c r="B139" s="49"/>
      <c r="C139" s="49"/>
      <c r="D139" s="49"/>
      <c r="E139" s="50"/>
      <c r="F139" s="50"/>
      <c r="G139" s="50"/>
      <c r="H139" s="50"/>
      <c r="I139" s="50"/>
      <c r="J139" s="70"/>
      <c r="K139" s="71"/>
      <c r="L139" s="59"/>
      <c r="M139" s="60"/>
      <c r="N139" s="55"/>
      <c r="O139" s="54"/>
      <c r="P139" s="55"/>
      <c r="Q139" s="54"/>
      <c r="R139" s="49"/>
      <c r="S139" s="49"/>
      <c r="T139" s="49"/>
      <c r="U139" s="49"/>
      <c r="V139" s="135"/>
    </row>
    <row r="140" spans="1:22" ht="12.75">
      <c r="A140" s="150"/>
      <c r="B140" s="49"/>
      <c r="C140" s="49"/>
      <c r="D140" s="49"/>
      <c r="E140" s="50"/>
      <c r="F140" s="50"/>
      <c r="G140" s="50"/>
      <c r="H140" s="50"/>
      <c r="I140" s="50"/>
      <c r="J140" s="55"/>
      <c r="K140" s="54"/>
      <c r="L140" s="55"/>
      <c r="M140" s="54"/>
      <c r="N140" s="78"/>
      <c r="O140" s="54"/>
      <c r="P140" s="55"/>
      <c r="Q140" s="54"/>
      <c r="R140" s="49"/>
      <c r="S140" s="49"/>
      <c r="T140" s="49"/>
      <c r="U140" s="49"/>
      <c r="V140" s="135"/>
    </row>
    <row r="141" spans="1:22" ht="12.75">
      <c r="A141" s="150"/>
      <c r="B141" s="49"/>
      <c r="C141" s="49"/>
      <c r="D141" s="49"/>
      <c r="E141" s="50"/>
      <c r="F141" s="50"/>
      <c r="G141" s="50"/>
      <c r="H141" s="50"/>
      <c r="I141" s="50"/>
      <c r="J141" s="53"/>
      <c r="K141" s="54"/>
      <c r="L141" s="55"/>
      <c r="M141" s="54"/>
      <c r="N141" s="55"/>
      <c r="O141" s="54"/>
      <c r="P141" s="55"/>
      <c r="Q141" s="54"/>
      <c r="R141" s="49"/>
      <c r="S141" s="49"/>
      <c r="T141" s="49"/>
      <c r="U141" s="49"/>
      <c r="V141" s="135"/>
    </row>
    <row r="142" spans="1:22" ht="12.75">
      <c r="A142" s="150"/>
      <c r="B142" s="49"/>
      <c r="C142" s="50"/>
      <c r="D142" s="50"/>
      <c r="E142" s="50"/>
      <c r="F142" s="50"/>
      <c r="G142" s="50"/>
      <c r="H142" s="50"/>
      <c r="I142" s="50"/>
      <c r="J142" s="59"/>
      <c r="K142" s="151"/>
      <c r="L142" s="55"/>
      <c r="M142" s="54"/>
      <c r="N142" s="55"/>
      <c r="O142" s="54"/>
      <c r="P142" s="55"/>
      <c r="Q142" s="54"/>
      <c r="R142" s="49"/>
      <c r="S142" s="49"/>
      <c r="T142" s="49"/>
      <c r="U142" s="49"/>
      <c r="V142" s="135"/>
    </row>
    <row r="143" spans="1:22" ht="12.75">
      <c r="A143" s="150"/>
      <c r="B143" s="49"/>
      <c r="C143" s="50"/>
      <c r="D143" s="50"/>
      <c r="E143" s="53"/>
      <c r="F143" s="53"/>
      <c r="G143" s="168"/>
      <c r="H143" s="53"/>
      <c r="I143" s="60"/>
      <c r="J143" s="59"/>
      <c r="K143" s="60"/>
      <c r="L143" s="55"/>
      <c r="M143" s="54"/>
      <c r="N143" s="55"/>
      <c r="O143" s="54"/>
      <c r="P143" s="55"/>
      <c r="Q143" s="54"/>
      <c r="R143" s="49"/>
      <c r="S143" s="49"/>
      <c r="T143" s="49"/>
      <c r="U143" s="49"/>
      <c r="V143" s="135"/>
    </row>
    <row r="144" spans="1:22" ht="12.75">
      <c r="A144" s="167"/>
      <c r="B144" s="49"/>
      <c r="C144" s="50"/>
      <c r="D144" s="50"/>
      <c r="E144" s="53"/>
      <c r="F144" s="53"/>
      <c r="G144" s="168"/>
      <c r="H144" s="53"/>
      <c r="I144" s="169"/>
      <c r="J144" s="55"/>
      <c r="K144" s="54"/>
      <c r="L144" s="78"/>
      <c r="M144" s="151"/>
      <c r="N144" s="55"/>
      <c r="O144" s="54"/>
      <c r="P144" s="55"/>
      <c r="Q144" s="54"/>
      <c r="R144" s="49"/>
      <c r="S144" s="49"/>
      <c r="T144" s="49"/>
      <c r="U144" s="49"/>
      <c r="V144" s="135"/>
    </row>
    <row r="145" spans="1:22" ht="12.75">
      <c r="A145" s="150"/>
      <c r="B145" s="49"/>
      <c r="C145" s="50"/>
      <c r="D145" s="50"/>
      <c r="E145" s="53"/>
      <c r="F145" s="53"/>
      <c r="G145" s="168"/>
      <c r="H145" s="53"/>
      <c r="I145" s="60"/>
      <c r="J145" s="55"/>
      <c r="K145" s="54"/>
      <c r="L145" s="79"/>
      <c r="M145" s="60"/>
      <c r="N145" s="55"/>
      <c r="O145" s="54"/>
      <c r="P145" s="55"/>
      <c r="Q145" s="54"/>
      <c r="R145" s="49"/>
      <c r="S145" s="49"/>
      <c r="T145" s="49"/>
      <c r="U145" s="49"/>
      <c r="V145" s="135"/>
    </row>
    <row r="146" spans="1:22" ht="12.75">
      <c r="A146" s="163"/>
      <c r="B146" s="49"/>
      <c r="C146" s="50"/>
      <c r="D146" s="50"/>
      <c r="E146" s="53"/>
      <c r="F146" s="53"/>
      <c r="G146" s="168"/>
      <c r="H146" s="53"/>
      <c r="I146" s="169"/>
      <c r="J146" s="87"/>
      <c r="K146" s="86"/>
      <c r="L146" s="87"/>
      <c r="M146" s="86"/>
      <c r="N146" s="87"/>
      <c r="O146" s="86"/>
      <c r="P146" s="87"/>
      <c r="Q146" s="86"/>
      <c r="R146" s="49"/>
      <c r="S146" s="49"/>
      <c r="T146" s="49"/>
      <c r="U146" s="49"/>
      <c r="V146" s="135"/>
    </row>
    <row r="147" spans="1:22" ht="18">
      <c r="A147" s="150"/>
      <c r="B147" s="49"/>
      <c r="C147" s="50"/>
      <c r="D147" s="50"/>
      <c r="E147" s="53"/>
      <c r="F147" s="53"/>
      <c r="G147" s="168"/>
      <c r="H147" s="53"/>
      <c r="I147" s="60"/>
      <c r="J147" s="87"/>
      <c r="K147" s="86"/>
      <c r="L147" s="88"/>
      <c r="M147" s="89"/>
      <c r="N147" s="88"/>
      <c r="O147" s="89"/>
      <c r="P147" s="88"/>
      <c r="Q147" s="89"/>
      <c r="R147" s="90"/>
      <c r="S147" s="90"/>
      <c r="T147" s="90"/>
      <c r="U147" s="90"/>
      <c r="V147" s="135"/>
    </row>
    <row r="148" spans="1:22" ht="18">
      <c r="A148" s="150"/>
      <c r="B148" s="49"/>
      <c r="C148" s="50"/>
      <c r="D148" s="50"/>
      <c r="E148" s="53"/>
      <c r="F148" s="53"/>
      <c r="G148" s="168"/>
      <c r="H148" s="53"/>
      <c r="I148" s="60"/>
      <c r="J148" s="87"/>
      <c r="K148" s="86"/>
      <c r="L148" s="88"/>
      <c r="M148" s="89"/>
      <c r="N148" s="88"/>
      <c r="O148" s="89"/>
      <c r="P148" s="88"/>
      <c r="Q148" s="89"/>
      <c r="R148" s="90"/>
      <c r="S148" s="90"/>
      <c r="T148" s="90"/>
      <c r="U148" s="90"/>
      <c r="V148" s="135"/>
    </row>
    <row r="149" spans="1:22" ht="12.75">
      <c r="A149" s="170"/>
      <c r="B149" s="170"/>
      <c r="C149" s="170"/>
      <c r="D149" s="171"/>
      <c r="E149" s="172"/>
      <c r="F149" s="172"/>
      <c r="G149" s="172"/>
      <c r="H149" s="172"/>
      <c r="I149" s="172"/>
      <c r="J149" s="172"/>
      <c r="K149" s="173"/>
      <c r="L149" s="172"/>
      <c r="M149" s="173"/>
      <c r="N149" s="174"/>
      <c r="O149" s="174"/>
      <c r="P149" s="174"/>
      <c r="Q149" s="173"/>
      <c r="R149" s="175"/>
      <c r="S149" s="175"/>
      <c r="T149" s="175"/>
      <c r="U149" s="175"/>
      <c r="V149" s="135"/>
    </row>
    <row r="150" spans="1:22" ht="12.75">
      <c r="A150" s="176"/>
      <c r="B150" s="176"/>
      <c r="C150" s="177"/>
      <c r="D150" s="178"/>
      <c r="E150" s="175"/>
      <c r="F150" s="176"/>
      <c r="G150" s="176"/>
      <c r="H150" s="179"/>
      <c r="I150" s="179"/>
      <c r="J150" s="176"/>
      <c r="K150" s="180"/>
      <c r="L150" s="176"/>
      <c r="M150" s="180"/>
      <c r="N150" s="181"/>
      <c r="O150" s="174"/>
      <c r="P150" s="181"/>
      <c r="Q150" s="180"/>
      <c r="R150" s="175"/>
      <c r="S150" s="175"/>
      <c r="T150" s="175"/>
      <c r="U150" s="175"/>
      <c r="V150" s="135"/>
    </row>
    <row r="151" spans="1:22" ht="12.75">
      <c r="A151" s="176"/>
      <c r="B151" s="176"/>
      <c r="C151" s="177"/>
      <c r="D151" s="178"/>
      <c r="E151" s="175"/>
      <c r="F151" s="176"/>
      <c r="G151" s="176"/>
      <c r="H151" s="179"/>
      <c r="I151" s="179"/>
      <c r="J151" s="176"/>
      <c r="K151" s="180"/>
      <c r="L151" s="176"/>
      <c r="M151" s="180"/>
      <c r="N151" s="176"/>
      <c r="O151" s="180"/>
      <c r="P151" s="176"/>
      <c r="Q151" s="180"/>
      <c r="R151" s="175"/>
      <c r="S151" s="175"/>
      <c r="T151" s="175"/>
      <c r="U151" s="175"/>
      <c r="V151" s="135"/>
    </row>
    <row r="152" spans="1:22" ht="12.75">
      <c r="A152" s="176"/>
      <c r="B152" s="176"/>
      <c r="C152" s="177"/>
      <c r="D152" s="178"/>
      <c r="E152" s="175"/>
      <c r="F152" s="176"/>
      <c r="G152" s="176"/>
      <c r="H152" s="179"/>
      <c r="I152" s="179"/>
      <c r="J152" s="176"/>
      <c r="K152" s="180"/>
      <c r="L152" s="176"/>
      <c r="M152" s="180"/>
      <c r="N152" s="181"/>
      <c r="O152" s="181"/>
      <c r="P152" s="181"/>
      <c r="Q152" s="180"/>
      <c r="R152" s="175"/>
      <c r="S152" s="175"/>
      <c r="T152" s="175"/>
      <c r="U152" s="175"/>
      <c r="V152" s="135"/>
    </row>
    <row r="153" spans="1:22" ht="12.75">
      <c r="A153" s="175"/>
      <c r="B153" s="177"/>
      <c r="C153" s="177"/>
      <c r="D153" s="178"/>
      <c r="E153" s="175"/>
      <c r="F153" s="176"/>
      <c r="G153" s="176"/>
      <c r="H153" s="179"/>
      <c r="I153" s="179"/>
      <c r="J153" s="176"/>
      <c r="K153" s="180"/>
      <c r="L153" s="176"/>
      <c r="M153" s="180"/>
      <c r="N153" s="176"/>
      <c r="O153" s="180"/>
      <c r="P153" s="176"/>
      <c r="Q153" s="180"/>
      <c r="R153" s="175"/>
      <c r="S153" s="175"/>
      <c r="T153" s="175"/>
      <c r="U153" s="175"/>
      <c r="V153" s="135"/>
    </row>
    <row r="154" spans="1:22" ht="12.75">
      <c r="A154" s="170"/>
      <c r="B154" s="170"/>
      <c r="C154" s="170"/>
      <c r="D154" s="178"/>
      <c r="E154" s="175"/>
      <c r="F154" s="176"/>
      <c r="G154" s="176"/>
      <c r="H154" s="179"/>
      <c r="I154" s="179"/>
      <c r="J154" s="176"/>
      <c r="K154" s="180"/>
      <c r="L154" s="176"/>
      <c r="M154" s="180"/>
      <c r="N154" s="176"/>
      <c r="O154" s="180"/>
      <c r="P154" s="176"/>
      <c r="Q154" s="180"/>
      <c r="R154" s="175"/>
      <c r="S154" s="175"/>
      <c r="T154" s="175"/>
      <c r="U154" s="175"/>
      <c r="V154" s="135"/>
    </row>
    <row r="155" spans="1:22" ht="12.75">
      <c r="A155" s="176"/>
      <c r="B155" s="176"/>
      <c r="C155" s="177"/>
      <c r="D155" s="178"/>
      <c r="E155" s="175"/>
      <c r="F155" s="176"/>
      <c r="G155" s="176"/>
      <c r="H155" s="179"/>
      <c r="I155" s="179"/>
      <c r="J155" s="176"/>
      <c r="K155" s="180"/>
      <c r="L155" s="176"/>
      <c r="M155" s="180"/>
      <c r="N155" s="181"/>
      <c r="O155" s="181"/>
      <c r="P155" s="181"/>
      <c r="Q155" s="180"/>
      <c r="R155" s="175"/>
      <c r="S155" s="175"/>
      <c r="T155" s="175"/>
      <c r="U155" s="175"/>
      <c r="V155" s="135"/>
    </row>
    <row r="156" spans="1:22" ht="12.75">
      <c r="A156" s="176"/>
      <c r="B156" s="176"/>
      <c r="C156" s="139"/>
      <c r="D156" s="178"/>
      <c r="E156" s="175"/>
      <c r="F156" s="176"/>
      <c r="G156" s="176"/>
      <c r="H156" s="179"/>
      <c r="I156" s="179"/>
      <c r="J156" s="176"/>
      <c r="K156" s="180"/>
      <c r="L156" s="176"/>
      <c r="M156" s="180"/>
      <c r="N156" s="176"/>
      <c r="O156" s="180"/>
      <c r="P156" s="176"/>
      <c r="Q156" s="180"/>
      <c r="R156" s="175"/>
      <c r="S156" s="175"/>
      <c r="T156" s="175"/>
      <c r="U156" s="175"/>
      <c r="V156" s="135"/>
    </row>
    <row r="157" spans="1:22" ht="12.75">
      <c r="A157" s="176"/>
      <c r="B157" s="176"/>
      <c r="C157" s="139"/>
      <c r="D157" s="178"/>
      <c r="E157" s="175"/>
      <c r="F157" s="176"/>
      <c r="G157" s="176"/>
      <c r="H157" s="179"/>
      <c r="I157" s="179"/>
      <c r="J157" s="176"/>
      <c r="K157" s="180"/>
      <c r="L157" s="176"/>
      <c r="M157" s="180"/>
      <c r="N157" s="176"/>
      <c r="O157" s="180"/>
      <c r="P157" s="176"/>
      <c r="Q157" s="182"/>
      <c r="R157" s="175"/>
      <c r="S157" s="175"/>
      <c r="T157" s="175"/>
      <c r="U157" s="175"/>
      <c r="V157" s="135"/>
    </row>
  </sheetData>
  <mergeCells count="1">
    <mergeCell ref="A4:C4"/>
  </mergeCells>
  <conditionalFormatting sqref="J14 J30 N38 L22 J62 J46 L54 J91 J107 N115 L99 J139 J123 L131">
    <cfRule type="expression" priority="1" dxfId="0" stopIfTrue="1">
      <formula>AND($N$1="CU",J14="Umpire")</formula>
    </cfRule>
    <cfRule type="expression" priority="2" dxfId="1" stopIfTrue="1">
      <formula>AND($N$1="CU",J14&lt;&gt;"Umpire",K14&lt;&gt;"")</formula>
    </cfRule>
    <cfRule type="expression" priority="3" dxfId="2" stopIfTrue="1">
      <formula>AND($N$1="CU",J14&lt;&gt;"Umpire")</formula>
    </cfRule>
  </conditionalFormatting>
  <conditionalFormatting sqref="L13 L29 L45 L61 N21 N53 P37 J9 J17 J25 J33 J41 J49 J57 J65 L90 L106 L122 L138 N98 N130 P114 J86 J94 J102 J110 J118 J126 J134 J142">
    <cfRule type="expression" priority="4" dxfId="3" stopIfTrue="1">
      <formula>I10="as"</formula>
    </cfRule>
    <cfRule type="expression" priority="5" dxfId="3" stopIfTrue="1">
      <formula>I10="bs"</formula>
    </cfRule>
  </conditionalFormatting>
  <conditionalFormatting sqref="L14 L30 L46 L62 N22 N54 P38 J10 J18 J26 J34 J42 J50 J58 J66 L91 L107 L123 L139 N99 N131 P115 J87 J95 J103 J111 J119 J127 J135 J143">
    <cfRule type="expression" priority="6" dxfId="3" stopIfTrue="1">
      <formula>I10="as"</formula>
    </cfRule>
    <cfRule type="expression" priority="7" dxfId="3" stopIfTrue="1">
      <formula>I10="bs"</formula>
    </cfRule>
  </conditionalFormatting>
  <conditionalFormatting sqref="B7 B67 B11 B15 B19 B23 B27 B31 B35 B39 B43 B47 B51 B55 B59 B63 B65 B9 B13 B17 B21 B25 B29 B33 B37 B41 B45 B49 B53 B57 B61 B69">
    <cfRule type="cellIs" priority="8" dxfId="4" operator="equal" stopIfTrue="1">
      <formula>"DA"</formula>
    </cfRule>
  </conditionalFormatting>
  <conditionalFormatting sqref="O38 M54 M22 K14 K30 K46 K62 O115 M131 M99 K91 K107 K123 K139">
    <cfRule type="expression" priority="9" dxfId="5" stopIfTrue="1">
      <formula>$N$1="CU"</formula>
    </cfRule>
  </conditionalFormatting>
  <conditionalFormatting sqref="E7 E67 E11 E15 E19 E23 E27 E31 E35 E39 E43 E47 E51 E55 E59 E63 E144 E9 E13 E17 E21 E25 E29 E33 E37 E41 E45 E49 E53 E57 E61 E65 E146 E69">
    <cfRule type="cellIs" priority="10" dxfId="6" operator="equal" stopIfTrue="1">
      <formula>"Bye"</formula>
    </cfRule>
  </conditionalFormatting>
  <conditionalFormatting sqref="D7 D67 D11 D15 D19 D23 D27 D31 D35 D39 D43 D47 D51 D55 D59 D63 D65 D9 D13 D17 D21 D25 D29 D33 D37 D41 D45 D49 D53 D57 D61 D69">
    <cfRule type="cellIs" priority="11" dxfId="7" operator="lessThan" stopIfTrue="1">
      <formula>5</formula>
    </cfRule>
  </conditionalFormatting>
  <dataValidations count="1">
    <dataValidation type="list" allowBlank="1" showInputMessage="1" sqref="J14 N115 J123 J107 J139 L99 L131 J91 N38 J46 J30 J62 L22 L54">
      <formula1>$T$7:$T$16</formula1>
    </dataValidation>
  </dataValidations>
  <printOptions/>
  <pageMargins left="0.75" right="0.75" top="1" bottom="1" header="0.5" footer="0.5"/>
  <pageSetup horizontalDpi="600" verticalDpi="600" orientation="portrait" paperSize="9" scale="83" r:id="rId3"/>
  <rowBreaks count="1" manualBreakCount="1">
    <brk id="81" max="255" man="1"/>
  </rowBreaks>
  <colBreaks count="1" manualBreakCount="1">
    <brk id="18"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Miodrag</dc:creator>
  <cp:keywords/>
  <dc:description/>
  <cp:lastModifiedBy>Miodrag</cp:lastModifiedBy>
  <dcterms:created xsi:type="dcterms:W3CDTF">2010-03-20T18:10:16Z</dcterms:created>
  <dcterms:modified xsi:type="dcterms:W3CDTF">2010-03-23T19:55:37Z</dcterms:modified>
  <cp:category/>
  <cp:version/>
  <cp:contentType/>
  <cp:contentStatus/>
</cp:coreProperties>
</file>