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35" windowWidth="15315" windowHeight="12330" activeTab="0"/>
  </bookViews>
  <sheets>
    <sheet name="DEVOJCICE GT 24&amp;32" sheetId="1" r:id="rId1"/>
  </sheets>
  <externalReferences>
    <externalReference r:id="rId4"/>
  </externalReferences>
  <definedNames>
    <definedName name="_Order1" hidden="1">255</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0">'DEVOJCICE GT 24&amp;32'!$A$1:$Q$79</definedName>
  </definedNames>
  <calcPr fullCalcOnLoad="1"/>
</workbook>
</file>

<file path=xl/comments1.xml><?xml version="1.0" encoding="utf-8"?>
<comments xmlns="http://schemas.openxmlformats.org/spreadsheetml/2006/main">
  <authors>
    <author>Anders Wennberg</author>
  </authors>
  <commentList>
    <comment ref="D7" authorId="0">
      <text>
        <r>
          <rPr>
            <b/>
            <sz val="8"/>
            <color indexed="8"/>
            <rFont val="Tahoma"/>
            <family val="2"/>
          </rPr>
          <t>Pre zreba:
U listi za pripremu da li ste:
- popunili QA, WC's?
- popunili brojeve nosioca?
- sortirali?
Ako DA: nastavite sa zrebom
U suprotnom: zavrsite pripremu</t>
        </r>
      </text>
    </comment>
  </commentList>
</comments>
</file>

<file path=xl/sharedStrings.xml><?xml version="1.0" encoding="utf-8"?>
<sst xmlns="http://schemas.openxmlformats.org/spreadsheetml/2006/main" count="154" uniqueCount="91">
  <si>
    <t>8</t>
  </si>
  <si>
    <t>BLAGOJEVIC ALEKSANDRA DJU</t>
  </si>
  <si>
    <t>Pos. Nosioc</t>
  </si>
  <si>
    <t>7</t>
  </si>
  <si>
    <t>NAUMOSKI NIKOLINA CZ</t>
  </si>
  <si>
    <t>1. Nosioc</t>
  </si>
  <si>
    <t>POTPIS VRHOVNOG SUDIJE</t>
  </si>
  <si>
    <t>6</t>
  </si>
  <si>
    <t>KNEZEVIC ANDJELA SAJ</t>
  </si>
  <si>
    <t>Rng Datum</t>
  </si>
  <si>
    <t>5</t>
  </si>
  <si>
    <t>JEVTIC JELENA PUM</t>
  </si>
  <si>
    <t>Rang Nosioca</t>
  </si>
  <si>
    <t>4</t>
  </si>
  <si>
    <t>RAJIC SOFIJA WS</t>
  </si>
  <si>
    <t>POTPISI IGRACA</t>
  </si>
  <si>
    <t>3</t>
  </si>
  <si>
    <t>RISTANOVIC MARIJA DJU</t>
  </si>
  <si>
    <t>Poslednji DA</t>
  </si>
  <si>
    <t>2</t>
  </si>
  <si>
    <t>RADENKOVIC JULIJA CZ</t>
  </si>
  <si>
    <t>Top DA</t>
  </si>
  <si>
    <t>Poslednja igracica u turniru</t>
  </si>
  <si>
    <t>1</t>
  </si>
  <si>
    <t>SENIC NATALIJA OKG</t>
  </si>
  <si>
    <t>VREME ZREBA</t>
  </si>
  <si>
    <t>UMESTO</t>
  </si>
  <si>
    <t>LL</t>
  </si>
  <si>
    <t>#</t>
  </si>
  <si>
    <t>NOSIOCI</t>
  </si>
  <si>
    <t>Rang DA</t>
  </si>
  <si>
    <t>BS</t>
  </si>
  <si>
    <t>Umpire</t>
  </si>
  <si>
    <t>BYE</t>
  </si>
  <si>
    <t>AS</t>
  </si>
  <si>
    <t>POBEDNIK</t>
  </si>
  <si>
    <t>LEPOJEVIC</t>
  </si>
  <si>
    <t>VRS</t>
  </si>
  <si>
    <t>KATARINA</t>
  </si>
  <si>
    <t xml:space="preserve">DJORDJEVIC </t>
  </si>
  <si>
    <t>FINALE</t>
  </si>
  <si>
    <t>POLUFINALE</t>
  </si>
  <si>
    <t>III KOLO</t>
  </si>
  <si>
    <t>II KOLO</t>
  </si>
  <si>
    <t>KLUB</t>
  </si>
  <si>
    <t>IME</t>
  </si>
  <si>
    <t>PREZIME</t>
  </si>
  <si>
    <t>NOS</t>
  </si>
  <si>
    <t>RANG</t>
  </si>
  <si>
    <t>St.</t>
  </si>
  <si>
    <t>VRHOVNI SUDIJA</t>
  </si>
  <si>
    <t>KONKURENCIJA</t>
  </si>
  <si>
    <t>KATEGORIJA</t>
  </si>
  <si>
    <t>GRAD, KLUB</t>
  </si>
  <si>
    <t>DATUM</t>
  </si>
  <si>
    <t>GLAVNI TURNIR</t>
  </si>
  <si>
    <t/>
  </si>
  <si>
    <t>DEVOJCICE SINGL</t>
  </si>
  <si>
    <t>05.03.2016.</t>
  </si>
  <si>
    <t>CAKIC</t>
  </si>
  <si>
    <t>63 64</t>
  </si>
  <si>
    <t>STAMENKOVIC</t>
  </si>
  <si>
    <t>63 26 1210</t>
  </si>
  <si>
    <t>SOLAREVIC</t>
  </si>
  <si>
    <t>46 61 105</t>
  </si>
  <si>
    <t>SERGEEVNA</t>
  </si>
  <si>
    <t>62 62</t>
  </si>
  <si>
    <t>NAUMOSKI</t>
  </si>
  <si>
    <t>BLAGOJEVIC</t>
  </si>
  <si>
    <t>60 60</t>
  </si>
  <si>
    <t>KOVACEVIC ALEK.</t>
  </si>
  <si>
    <t>KRGA</t>
  </si>
  <si>
    <t>VIDANOVIC</t>
  </si>
  <si>
    <t>75 63</t>
  </si>
  <si>
    <t>LUKIC</t>
  </si>
  <si>
    <t>60 61</t>
  </si>
  <si>
    <t>SENIC</t>
  </si>
  <si>
    <t>61 60</t>
  </si>
  <si>
    <t>JEVTIC</t>
  </si>
  <si>
    <t>36 61 10 RET</t>
  </si>
  <si>
    <t>RISTANOVIC</t>
  </si>
  <si>
    <t>63 63</t>
  </si>
  <si>
    <t>61 62</t>
  </si>
  <si>
    <t>57 62 64</t>
  </si>
  <si>
    <t>57 63 63</t>
  </si>
  <si>
    <t>W.O.</t>
  </si>
  <si>
    <t>46 60 62</t>
  </si>
  <si>
    <t>62 64</t>
  </si>
  <si>
    <t>26 63 63</t>
  </si>
  <si>
    <t>64 61</t>
  </si>
  <si>
    <t>62 60</t>
  </si>
</sst>
</file>

<file path=xl/styles.xml><?xml version="1.0" encoding="utf-8"?>
<styleSheet xmlns="http://schemas.openxmlformats.org/spreadsheetml/2006/main">
  <numFmts count="9">
    <numFmt numFmtId="5" formatCode="#,##0\ &quot; &quot;;\-#,##0\ &quot; &quot;"/>
    <numFmt numFmtId="6" formatCode="#,##0\ &quot; &quot;;[Red]\-#,##0\ &quot; &quot;"/>
    <numFmt numFmtId="7" formatCode="#,##0.00\ &quot; &quot;;\-#,##0.00\ &quot; &quot;"/>
    <numFmt numFmtId="8" formatCode="#,##0.00\ &quot; &quot;;[Red]\-#,##0.00\ &quot; &quot;"/>
    <numFmt numFmtId="42" formatCode="_-* #,##0\ &quot; &quot;_-;\-* #,##0\ &quot; &quot;_-;_-* &quot;-&quot;\ &quot; &quot;_-;_-@_-"/>
    <numFmt numFmtId="41" formatCode="_-* #,##0\ _ _-;\-* #,##0\ _ _-;_-* &quot;-&quot;\ _ _-;_-@_-"/>
    <numFmt numFmtId="44" formatCode="_-* #,##0.00\ &quot; &quot;_-;\-* #,##0.00\ &quot; &quot;_-;_-* &quot;-&quot;??\ &quot; &quot;_-;_-@_-"/>
    <numFmt numFmtId="43" formatCode="_-* #,##0.00\ _ _-;\-* #,##0.00\ _ _-;_-* &quot;-&quot;??\ _ _-;_-@_-"/>
    <numFmt numFmtId="164" formatCode="_-&quot;$&quot;* #,##0.00_-;\-&quot;$&quot;* #,##0.00_-;_-&quot;$&quot;* &quot;-&quot;??_-;_-@_-"/>
  </numFmts>
  <fonts count="82">
    <font>
      <sz val="10"/>
      <name val="Arial"/>
      <family val="0"/>
    </font>
    <font>
      <sz val="11"/>
      <color indexed="8"/>
      <name val="Calibri"/>
      <family val="2"/>
    </font>
    <font>
      <sz val="10"/>
      <color indexed="9"/>
      <name val="Arial"/>
      <family val="2"/>
    </font>
    <font>
      <sz val="7"/>
      <color indexed="9"/>
      <name val="Arial"/>
      <family val="2"/>
    </font>
    <font>
      <sz val="7"/>
      <name val="Arial"/>
      <family val="2"/>
    </font>
    <font>
      <i/>
      <sz val="6"/>
      <color indexed="9"/>
      <name val="Arial"/>
      <family val="2"/>
    </font>
    <font>
      <sz val="7"/>
      <color indexed="8"/>
      <name val="Arial"/>
      <family val="2"/>
    </font>
    <font>
      <b/>
      <sz val="7"/>
      <name val="Arial"/>
      <family val="2"/>
    </font>
    <font>
      <b/>
      <sz val="7"/>
      <color indexed="9"/>
      <name val="Arial"/>
      <family val="2"/>
    </font>
    <font>
      <b/>
      <sz val="7"/>
      <color indexed="8"/>
      <name val="Arial"/>
      <family val="2"/>
    </font>
    <font>
      <sz val="14"/>
      <color indexed="9"/>
      <name val="Arial"/>
      <family val="2"/>
    </font>
    <font>
      <sz val="14"/>
      <name val="Arial"/>
      <family val="2"/>
    </font>
    <font>
      <sz val="11"/>
      <name val="Arial"/>
      <family val="2"/>
    </font>
    <font>
      <sz val="8.5"/>
      <color indexed="9"/>
      <name val="Arial"/>
      <family val="2"/>
    </font>
    <font>
      <sz val="8.5"/>
      <name val="Arial"/>
      <family val="2"/>
    </font>
    <font>
      <sz val="8.5"/>
      <color indexed="8"/>
      <name val="Arial"/>
      <family val="2"/>
    </font>
    <font>
      <b/>
      <sz val="8.5"/>
      <color indexed="8"/>
      <name val="Arial"/>
      <family val="2"/>
    </font>
    <font>
      <b/>
      <sz val="8.5"/>
      <name val="Arial"/>
      <family val="2"/>
    </font>
    <font>
      <sz val="8.5"/>
      <color indexed="42"/>
      <name val="Arial"/>
      <family val="2"/>
    </font>
    <font>
      <sz val="10"/>
      <color indexed="8"/>
      <name val="Arial"/>
      <family val="2"/>
    </font>
    <font>
      <b/>
      <sz val="10"/>
      <color indexed="8"/>
      <name val="Arial"/>
      <family val="2"/>
    </font>
    <font>
      <i/>
      <sz val="8.5"/>
      <color indexed="9"/>
      <name val="Arial"/>
      <family val="2"/>
    </font>
    <font>
      <i/>
      <sz val="8.5"/>
      <name val="Arial"/>
      <family val="2"/>
    </font>
    <font>
      <sz val="6"/>
      <name val="Arial"/>
      <family val="2"/>
    </font>
    <font>
      <sz val="6"/>
      <color indexed="9"/>
      <name val="Arial"/>
      <family val="2"/>
    </font>
    <font>
      <b/>
      <sz val="8"/>
      <name val="Arial"/>
      <family val="2"/>
    </font>
    <font>
      <b/>
      <sz val="8"/>
      <color indexed="8"/>
      <name val="Arial"/>
      <family val="2"/>
    </font>
    <font>
      <b/>
      <sz val="8"/>
      <color indexed="9"/>
      <name val="Arial"/>
      <family val="2"/>
    </font>
    <font>
      <b/>
      <sz val="9"/>
      <name val="Arial"/>
      <family val="2"/>
    </font>
    <font>
      <b/>
      <i/>
      <sz val="10"/>
      <name val="Arial"/>
      <family val="2"/>
    </font>
    <font>
      <sz val="20"/>
      <name val="Arial"/>
      <family val="2"/>
    </font>
    <font>
      <sz val="20"/>
      <color indexed="9"/>
      <name val="Arial"/>
      <family val="2"/>
    </font>
    <font>
      <b/>
      <sz val="10"/>
      <name val="Arial"/>
      <family val="2"/>
    </font>
    <font>
      <b/>
      <sz val="20"/>
      <name val="Arial"/>
      <family val="2"/>
    </font>
    <font>
      <b/>
      <sz val="8"/>
      <color indexed="8"/>
      <name val="Tahoma"/>
      <family val="2"/>
    </font>
    <font>
      <b/>
      <sz val="10"/>
      <color indexed="16"/>
      <name val="Arial"/>
      <family val="2"/>
    </font>
    <font>
      <sz val="10"/>
      <color indexed="17"/>
      <name val="Arial"/>
      <family val="2"/>
    </font>
    <font>
      <sz val="10"/>
      <color indexed="20"/>
      <name val="Arial"/>
      <family val="2"/>
    </font>
    <font>
      <i/>
      <sz val="10"/>
      <color indexed="63"/>
      <name val="Arial"/>
      <family val="2"/>
    </font>
    <font>
      <sz val="10"/>
      <color indexed="62"/>
      <name val="Arial"/>
      <family val="2"/>
    </font>
    <font>
      <b/>
      <sz val="10"/>
      <color indexed="9"/>
      <name val="Arial"/>
      <family val="2"/>
    </font>
    <font>
      <sz val="10"/>
      <color indexed="16"/>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sz val="10"/>
      <color indexed="10"/>
      <name val="Arial"/>
      <family val="2"/>
    </font>
    <font>
      <i/>
      <sz val="8"/>
      <color indexed="10"/>
      <name val="Arial"/>
      <family val="2"/>
    </font>
    <font>
      <b/>
      <sz val="9"/>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5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43"/>
        <bgColor indexed="64"/>
      </patternFill>
    </fill>
    <fill>
      <patternFill patternType="solid">
        <fgColor indexed="47"/>
        <bgColor indexed="64"/>
      </patternFill>
    </fill>
    <fill>
      <patternFill patternType="solid">
        <fgColor indexed="2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23"/>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51"/>
        <bgColor indexed="64"/>
      </patternFill>
    </fill>
    <fill>
      <patternFill patternType="solid">
        <fgColor indexed="6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rgb="FFF2F2F2"/>
        <bgColor indexed="64"/>
      </patternFill>
    </fill>
    <fill>
      <patternFill patternType="solid">
        <fgColor rgb="FFA5A5A5"/>
        <bgColor indexed="64"/>
      </patternFill>
    </fill>
    <fill>
      <patternFill patternType="solid">
        <fgColor indexed="46"/>
        <bgColor indexed="64"/>
      </patternFill>
    </fill>
    <fill>
      <patternFill patternType="solid">
        <fgColor indexed="56"/>
        <bgColor indexed="64"/>
      </patternFill>
    </fill>
    <fill>
      <patternFill patternType="solid">
        <fgColor indexed="52"/>
        <bgColor indexed="64"/>
      </patternFill>
    </fill>
    <fill>
      <patternFill patternType="solid">
        <fgColor indexed="54"/>
        <bgColor indexed="64"/>
      </patternFill>
    </fill>
    <fill>
      <patternFill patternType="solid">
        <fgColor indexed="49"/>
        <bgColor indexed="64"/>
      </patternFill>
    </fill>
    <fill>
      <patternFill patternType="solid">
        <fgColor indexed="16"/>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9"/>
        <bgColor indexed="64"/>
      </patternFill>
    </fill>
    <fill>
      <patternFill patternType="solid">
        <fgColor indexed="42"/>
        <bgColor indexed="64"/>
      </patternFill>
    </fill>
  </fills>
  <borders count="35">
    <border>
      <left/>
      <right/>
      <top/>
      <bottom/>
      <diagonal/>
    </border>
    <border>
      <left style="thin">
        <color indexed="63"/>
      </left>
      <right style="thin">
        <color indexed="63"/>
      </right>
      <top style="thin">
        <color indexed="63"/>
      </top>
      <bottom style="thin">
        <color indexed="6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indexed="8"/>
      </left>
      <right style="double">
        <color indexed="8"/>
      </right>
      <top style="double">
        <color indexed="8"/>
      </top>
      <bottom style="double">
        <color indexed="8"/>
      </bottom>
    </border>
    <border>
      <left/>
      <right/>
      <top/>
      <bottom style="double">
        <color indexed="16"/>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thick">
        <color indexed="56"/>
      </bottom>
    </border>
    <border>
      <left/>
      <right/>
      <top/>
      <bottom style="thick">
        <color indexed="27"/>
      </bottom>
    </border>
    <border>
      <left/>
      <right/>
      <top/>
      <bottom style="medium">
        <color indexed="27"/>
      </bottom>
    </border>
    <border>
      <left/>
      <right/>
      <top style="thin">
        <color indexed="56"/>
      </top>
      <bottom style="double">
        <color indexed="56"/>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right style="thin"/>
      <top/>
      <bottom style="thin"/>
    </border>
    <border>
      <left/>
      <right/>
      <top/>
      <bottom style="thin"/>
    </border>
    <border>
      <left style="thin"/>
      <right/>
      <top/>
      <bottom style="thin"/>
    </border>
    <border>
      <left/>
      <right style="thin"/>
      <top/>
      <bottom/>
    </border>
    <border>
      <left style="thin"/>
      <right/>
      <top/>
      <bottom/>
    </border>
    <border>
      <left/>
      <right/>
      <top style="thin"/>
      <bottom/>
    </border>
    <border>
      <left style="thin"/>
      <right/>
      <top style="thin"/>
      <bottom/>
    </border>
    <border>
      <left/>
      <right style="thin">
        <color indexed="8"/>
      </right>
      <top/>
      <bottom style="thin"/>
    </border>
    <border>
      <left/>
      <right style="thin"/>
      <top style="thin"/>
      <bottom style="thin"/>
    </border>
    <border>
      <left/>
      <right/>
      <top style="thin"/>
      <bottom style="thin"/>
    </border>
    <border>
      <left/>
      <right style="thin">
        <color indexed="8"/>
      </right>
      <top style="thin"/>
      <bottom style="thin"/>
    </border>
    <border>
      <left style="thin"/>
      <right/>
      <top style="thin"/>
      <bottom style="thin"/>
    </border>
    <border>
      <left/>
      <right style="thin"/>
      <top style="thin"/>
      <bottom/>
    </border>
    <border>
      <left style="medium"/>
      <right style="medium"/>
      <top/>
      <bottom style="medium"/>
    </border>
    <border>
      <left style="medium"/>
      <right style="medium"/>
      <top/>
      <bottom/>
    </border>
    <border>
      <left style="medium"/>
      <right style="medium"/>
      <top style="medium"/>
      <bottom/>
    </border>
    <border>
      <left/>
      <right/>
      <top/>
      <bottom style="medium"/>
    </border>
  </borders>
  <cellStyleXfs count="10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0" borderId="0" applyNumberFormat="0" applyBorder="0" applyAlignment="0" applyProtection="0"/>
    <xf numFmtId="0" fontId="65"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9"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66" fillId="20" borderId="0" applyNumberFormat="0" applyBorder="0" applyAlignment="0" applyProtection="0"/>
    <xf numFmtId="0" fontId="66" fillId="21" borderId="0" applyNumberFormat="0" applyBorder="0" applyAlignment="0" applyProtection="0"/>
    <xf numFmtId="0" fontId="66" fillId="22" borderId="0" applyNumberFormat="0" applyBorder="0" applyAlignment="0" applyProtection="0"/>
    <xf numFmtId="0" fontId="66" fillId="23" borderId="0" applyNumberFormat="0" applyBorder="0" applyAlignment="0" applyProtection="0"/>
    <xf numFmtId="0" fontId="66" fillId="24" borderId="0" applyNumberFormat="0" applyBorder="0" applyAlignment="0" applyProtection="0"/>
    <xf numFmtId="0" fontId="66" fillId="2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66" fillId="28" borderId="0" applyNumberFormat="0" applyBorder="0" applyAlignment="0" applyProtection="0"/>
    <xf numFmtId="0" fontId="66" fillId="29" borderId="0" applyNumberFormat="0" applyBorder="0" applyAlignment="0" applyProtection="0"/>
    <xf numFmtId="0" fontId="66" fillId="30" borderId="0" applyNumberFormat="0" applyBorder="0" applyAlignment="0" applyProtection="0"/>
    <xf numFmtId="0" fontId="66" fillId="31" borderId="0" applyNumberFormat="0" applyBorder="0" applyAlignment="0" applyProtection="0"/>
    <xf numFmtId="0" fontId="66" fillId="32" borderId="0" applyNumberFormat="0" applyBorder="0" applyAlignment="0" applyProtection="0"/>
    <xf numFmtId="0" fontId="66" fillId="33" borderId="0" applyNumberFormat="0" applyBorder="0" applyAlignment="0" applyProtection="0"/>
    <xf numFmtId="0" fontId="0" fillId="10" borderId="1" applyNumberFormat="0" applyFont="0" applyAlignment="0" applyProtection="0"/>
    <xf numFmtId="0" fontId="67" fillId="34" borderId="0" applyNumberFormat="0" applyBorder="0" applyAlignment="0" applyProtection="0"/>
    <xf numFmtId="0" fontId="35" fillId="35" borderId="1" applyNumberFormat="0" applyAlignment="0" applyProtection="0"/>
    <xf numFmtId="0" fontId="36" fillId="12" borderId="0" applyNumberFormat="0" applyBorder="0" applyAlignment="0" applyProtection="0"/>
    <xf numFmtId="0" fontId="68" fillId="36" borderId="2" applyNumberFormat="0" applyAlignment="0" applyProtection="0"/>
    <xf numFmtId="0" fontId="69" fillId="37" borderId="3"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4" fontId="0" fillId="0" borderId="0" applyFont="0" applyFill="0" applyBorder="0" applyAlignment="0" applyProtection="0"/>
    <xf numFmtId="42" fontId="0" fillId="0" borderId="0" applyFont="0" applyFill="0" applyBorder="0" applyAlignment="0" applyProtection="0"/>
    <xf numFmtId="0" fontId="37" fillId="38" borderId="0" applyNumberFormat="0" applyBorder="0" applyAlignment="0" applyProtection="0"/>
    <xf numFmtId="0" fontId="70" fillId="0" borderId="0" applyNumberFormat="0" applyFill="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26"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38" fillId="0" borderId="0" applyNumberFormat="0" applyFill="0" applyBorder="0" applyAlignment="0" applyProtection="0"/>
    <xf numFmtId="0" fontId="71" fillId="44" borderId="0" applyNumberFormat="0" applyBorder="0" applyAlignment="0" applyProtection="0"/>
    <xf numFmtId="0" fontId="72" fillId="0" borderId="4" applyNumberFormat="0" applyFill="0" applyAlignment="0" applyProtection="0"/>
    <xf numFmtId="0" fontId="73" fillId="0" borderId="5" applyNumberFormat="0" applyFill="0" applyAlignment="0" applyProtection="0"/>
    <xf numFmtId="0" fontId="74" fillId="0" borderId="6" applyNumberFormat="0" applyFill="0" applyAlignment="0" applyProtection="0"/>
    <xf numFmtId="0" fontId="74" fillId="0" borderId="0" applyNumberFormat="0" applyFill="0" applyBorder="0" applyAlignment="0" applyProtection="0"/>
    <xf numFmtId="0" fontId="39" fillId="9" borderId="1" applyNumberFormat="0" applyAlignment="0" applyProtection="0"/>
    <xf numFmtId="0" fontId="75" fillId="45" borderId="2" applyNumberFormat="0" applyAlignment="0" applyProtection="0"/>
    <xf numFmtId="0" fontId="40" fillId="27" borderId="7" applyNumberFormat="0" applyAlignment="0" applyProtection="0"/>
    <xf numFmtId="0" fontId="41" fillId="0" borderId="8" applyNumberFormat="0" applyFill="0" applyAlignment="0" applyProtection="0"/>
    <xf numFmtId="0" fontId="76" fillId="0" borderId="9" applyNumberFormat="0" applyFill="0" applyAlignment="0" applyProtection="0"/>
    <xf numFmtId="0" fontId="77" fillId="46" borderId="0" applyNumberFormat="0" applyBorder="0" applyAlignment="0" applyProtection="0"/>
    <xf numFmtId="0" fontId="0" fillId="0" borderId="0">
      <alignment/>
      <protection/>
    </xf>
    <xf numFmtId="0" fontId="0" fillId="0" borderId="0">
      <alignment/>
      <protection/>
    </xf>
    <xf numFmtId="0" fontId="0" fillId="47" borderId="10" applyNumberFormat="0" applyFont="0" applyAlignment="0" applyProtection="0"/>
    <xf numFmtId="0" fontId="78" fillId="36" borderId="11"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12" applyNumberFormat="0" applyFill="0" applyAlignment="0" applyProtection="0"/>
    <xf numFmtId="0" fontId="44" fillId="0" borderId="13" applyNumberFormat="0" applyFill="0" applyAlignment="0" applyProtection="0"/>
    <xf numFmtId="0" fontId="45" fillId="0" borderId="14" applyNumberFormat="0" applyFill="0" applyAlignment="0" applyProtection="0"/>
    <xf numFmtId="0" fontId="45" fillId="0" borderId="0" applyNumberFormat="0" applyFill="0" applyBorder="0" applyAlignment="0" applyProtection="0"/>
    <xf numFmtId="0" fontId="20" fillId="0" borderId="15" applyNumberFormat="0" applyFill="0" applyAlignment="0" applyProtection="0"/>
    <xf numFmtId="0" fontId="79" fillId="0" borderId="0" applyNumberFormat="0" applyFill="0" applyBorder="0" applyAlignment="0" applyProtection="0"/>
    <xf numFmtId="0" fontId="80" fillId="0" borderId="16" applyNumberFormat="0" applyFill="0" applyAlignment="0" applyProtection="0"/>
    <xf numFmtId="0" fontId="20" fillId="35" borderId="17" applyNumberFormat="0" applyAlignment="0" applyProtection="0"/>
    <xf numFmtId="0" fontId="46" fillId="0" borderId="0" applyNumberFormat="0" applyFill="0" applyBorder="0" applyAlignment="0" applyProtection="0"/>
    <xf numFmtId="0" fontId="81" fillId="0" borderId="0" applyNumberFormat="0" applyFill="0" applyBorder="0" applyAlignment="0" applyProtection="0"/>
  </cellStyleXfs>
  <cellXfs count="142">
    <xf numFmtId="0" fontId="0" fillId="0" borderId="0" xfId="0" applyAlignment="1">
      <alignment/>
    </xf>
    <xf numFmtId="0" fontId="2" fillId="0" borderId="0" xfId="0" applyFont="1" applyAlignment="1">
      <alignment/>
    </xf>
    <xf numFmtId="0" fontId="3" fillId="0" borderId="0" xfId="0" applyFont="1" applyAlignment="1">
      <alignment/>
    </xf>
    <xf numFmtId="0" fontId="4" fillId="0" borderId="0" xfId="0" applyFont="1" applyAlignment="1">
      <alignment vertical="center"/>
    </xf>
    <xf numFmtId="0" fontId="5" fillId="48" borderId="18" xfId="0" applyFont="1" applyFill="1" applyBorder="1" applyAlignment="1">
      <alignment horizontal="right" vertical="center"/>
    </xf>
    <xf numFmtId="49" fontId="4" fillId="0" borderId="19" xfId="0" applyNumberFormat="1" applyFont="1" applyBorder="1" applyAlignment="1">
      <alignment vertical="center"/>
    </xf>
    <xf numFmtId="49" fontId="3" fillId="0" borderId="19" xfId="0" applyNumberFormat="1" applyFont="1" applyBorder="1" applyAlignment="1">
      <alignment vertical="center"/>
    </xf>
    <xf numFmtId="49" fontId="3" fillId="0" borderId="18" xfId="0" applyNumberFormat="1" applyFont="1" applyBorder="1" applyAlignment="1">
      <alignment vertical="center"/>
    </xf>
    <xf numFmtId="49" fontId="6" fillId="0" borderId="19" xfId="0" applyNumberFormat="1" applyFont="1" applyBorder="1" applyAlignment="1">
      <alignment horizontal="center" vertical="center"/>
    </xf>
    <xf numFmtId="49" fontId="4" fillId="49" borderId="18" xfId="0" applyNumberFormat="1" applyFont="1" applyFill="1" applyBorder="1" applyAlignment="1">
      <alignment vertical="center"/>
    </xf>
    <xf numFmtId="0" fontId="4" fillId="49" borderId="19" xfId="0" applyFont="1" applyFill="1" applyBorder="1" applyAlignment="1">
      <alignment vertical="center"/>
    </xf>
    <xf numFmtId="49" fontId="4" fillId="49" borderId="19" xfId="0" applyNumberFormat="1" applyFont="1" applyFill="1" applyBorder="1" applyAlignment="1">
      <alignment horizontal="center" vertical="center"/>
    </xf>
    <xf numFmtId="49" fontId="4" fillId="0" borderId="19" xfId="0" applyNumberFormat="1" applyFont="1" applyBorder="1" applyAlignment="1">
      <alignment horizontal="center" vertical="center"/>
    </xf>
    <xf numFmtId="0" fontId="4" fillId="0" borderId="18" xfId="0" applyFont="1" applyBorder="1" applyAlignment="1">
      <alignment horizontal="right" vertical="center"/>
    </xf>
    <xf numFmtId="49" fontId="4" fillId="0" borderId="20" xfId="0" applyNumberFormat="1" applyFont="1" applyBorder="1" applyAlignment="1">
      <alignment vertical="center"/>
    </xf>
    <xf numFmtId="49" fontId="3" fillId="0" borderId="21" xfId="0" applyNumberFormat="1" applyFont="1" applyBorder="1" applyAlignment="1">
      <alignment vertical="center"/>
    </xf>
    <xf numFmtId="49" fontId="4" fillId="0" borderId="0" xfId="0" applyNumberFormat="1" applyFont="1" applyAlignment="1">
      <alignment vertical="center"/>
    </xf>
    <xf numFmtId="49" fontId="3" fillId="0" borderId="0" xfId="0" applyNumberFormat="1" applyFont="1" applyAlignment="1">
      <alignment vertical="center"/>
    </xf>
    <xf numFmtId="49" fontId="6" fillId="0" borderId="0" xfId="0" applyNumberFormat="1" applyFont="1" applyAlignment="1">
      <alignment horizontal="center" vertical="center"/>
    </xf>
    <xf numFmtId="49" fontId="4" fillId="49" borderId="21" xfId="0" applyNumberFormat="1" applyFont="1" applyFill="1" applyBorder="1" applyAlignment="1">
      <alignment vertical="center"/>
    </xf>
    <xf numFmtId="0" fontId="4" fillId="49" borderId="0" xfId="0" applyFont="1" applyFill="1" applyAlignment="1">
      <alignment vertical="center"/>
    </xf>
    <xf numFmtId="49" fontId="4" fillId="49" borderId="0" xfId="0" applyNumberFormat="1" applyFont="1" applyFill="1" applyAlignment="1">
      <alignment horizontal="center" vertical="center"/>
    </xf>
    <xf numFmtId="49" fontId="4" fillId="0" borderId="0" xfId="0" applyNumberFormat="1" applyFont="1" applyAlignment="1">
      <alignment horizontal="center" vertical="center"/>
    </xf>
    <xf numFmtId="0" fontId="4" fillId="0" borderId="21" xfId="0" applyFont="1" applyBorder="1" applyAlignment="1">
      <alignment horizontal="right" vertical="center"/>
    </xf>
    <xf numFmtId="49" fontId="4" fillId="0" borderId="22" xfId="0" applyNumberFormat="1" applyFont="1" applyBorder="1" applyAlignment="1">
      <alignment vertical="center"/>
    </xf>
    <xf numFmtId="49" fontId="3" fillId="35" borderId="21" xfId="0" applyNumberFormat="1" applyFont="1" applyFill="1" applyBorder="1" applyAlignment="1">
      <alignment vertical="center"/>
    </xf>
    <xf numFmtId="49" fontId="7" fillId="35" borderId="23" xfId="0" applyNumberFormat="1" applyFont="1" applyFill="1" applyBorder="1" applyAlignment="1">
      <alignment vertical="center"/>
    </xf>
    <xf numFmtId="49" fontId="7" fillId="35" borderId="24" xfId="0" applyNumberFormat="1" applyFont="1" applyFill="1" applyBorder="1" applyAlignment="1">
      <alignment vertical="center"/>
    </xf>
    <xf numFmtId="49" fontId="4" fillId="0" borderId="21" xfId="0" applyNumberFormat="1" applyFont="1" applyBorder="1" applyAlignment="1">
      <alignment horizontal="right" vertical="center"/>
    </xf>
    <xf numFmtId="0" fontId="7" fillId="35" borderId="25" xfId="0" applyFont="1" applyFill="1" applyBorder="1" applyAlignment="1">
      <alignment vertical="center"/>
    </xf>
    <xf numFmtId="0" fontId="7" fillId="35" borderId="19" xfId="0" applyFont="1" applyFill="1" applyBorder="1" applyAlignment="1">
      <alignment vertical="center"/>
    </xf>
    <xf numFmtId="0" fontId="7" fillId="35" borderId="20" xfId="0" applyFont="1" applyFill="1" applyBorder="1" applyAlignment="1">
      <alignment vertical="center"/>
    </xf>
    <xf numFmtId="49" fontId="4" fillId="35" borderId="21" xfId="0" applyNumberFormat="1" applyFont="1" applyFill="1" applyBorder="1" applyAlignment="1">
      <alignment horizontal="right" vertical="center"/>
    </xf>
    <xf numFmtId="49" fontId="4" fillId="35" borderId="0" xfId="0" applyNumberFormat="1" applyFont="1" applyFill="1" applyAlignment="1">
      <alignment horizontal="right" vertical="center"/>
    </xf>
    <xf numFmtId="0" fontId="4" fillId="35" borderId="22" xfId="0" applyFont="1" applyFill="1" applyBorder="1" applyAlignment="1">
      <alignment vertical="center"/>
    </xf>
    <xf numFmtId="49" fontId="4" fillId="0" borderId="18" xfId="0" applyNumberFormat="1" applyFont="1" applyBorder="1" applyAlignment="1">
      <alignment horizontal="right" vertical="center"/>
    </xf>
    <xf numFmtId="0" fontId="4" fillId="0" borderId="19" xfId="0" applyFont="1" applyBorder="1" applyAlignment="1">
      <alignment vertical="center"/>
    </xf>
    <xf numFmtId="49" fontId="8" fillId="49" borderId="26" xfId="0" applyNumberFormat="1" applyFont="1" applyFill="1" applyBorder="1" applyAlignment="1">
      <alignment vertical="center"/>
    </xf>
    <xf numFmtId="49" fontId="7" fillId="0" borderId="27" xfId="0" applyNumberFormat="1" applyFont="1" applyBorder="1" applyAlignment="1">
      <alignment horizontal="left" vertical="center"/>
    </xf>
    <xf numFmtId="49" fontId="7" fillId="35" borderId="27" xfId="0" applyNumberFormat="1" applyFont="1" applyFill="1" applyBorder="1" applyAlignment="1">
      <alignment horizontal="left" vertical="center"/>
    </xf>
    <xf numFmtId="49" fontId="8" fillId="35" borderId="26" xfId="0" applyNumberFormat="1" applyFont="1" applyFill="1" applyBorder="1" applyAlignment="1">
      <alignment vertical="center"/>
    </xf>
    <xf numFmtId="49" fontId="9" fillId="35" borderId="27" xfId="0" applyNumberFormat="1" applyFont="1" applyFill="1" applyBorder="1" applyAlignment="1">
      <alignment vertical="center"/>
    </xf>
    <xf numFmtId="49" fontId="8" fillId="35" borderId="27" xfId="0" applyNumberFormat="1" applyFont="1" applyFill="1" applyBorder="1" applyAlignment="1">
      <alignment vertical="center"/>
    </xf>
    <xf numFmtId="49" fontId="9" fillId="35" borderId="27" xfId="0" applyNumberFormat="1" applyFont="1" applyFill="1" applyBorder="1" applyAlignment="1">
      <alignment horizontal="center" vertical="center"/>
    </xf>
    <xf numFmtId="49" fontId="9" fillId="35" borderId="26" xfId="0" applyNumberFormat="1" applyFont="1" applyFill="1" applyBorder="1" applyAlignment="1">
      <alignment horizontal="centerContinuous" vertical="center"/>
    </xf>
    <xf numFmtId="49" fontId="9" fillId="35" borderId="27" xfId="0" applyNumberFormat="1" applyFont="1" applyFill="1" applyBorder="1" applyAlignment="1">
      <alignment horizontal="centerContinuous" vertical="center"/>
    </xf>
    <xf numFmtId="0" fontId="7" fillId="35" borderId="28" xfId="0" applyFont="1" applyFill="1" applyBorder="1" applyAlignment="1">
      <alignment vertical="center"/>
    </xf>
    <xf numFmtId="0" fontId="7" fillId="35" borderId="27" xfId="0" applyFont="1" applyFill="1" applyBorder="1" applyAlignment="1">
      <alignment vertical="center"/>
    </xf>
    <xf numFmtId="0" fontId="7" fillId="35" borderId="29" xfId="0" applyFont="1" applyFill="1" applyBorder="1" applyAlignment="1">
      <alignment vertical="center"/>
    </xf>
    <xf numFmtId="0" fontId="0" fillId="0" borderId="0" xfId="0" applyAlignment="1">
      <alignment vertical="center"/>
    </xf>
    <xf numFmtId="0" fontId="0" fillId="49" borderId="0" xfId="0" applyFill="1" applyAlignment="1">
      <alignment vertical="center"/>
    </xf>
    <xf numFmtId="49" fontId="10" fillId="49" borderId="0" xfId="0" applyNumberFormat="1" applyFont="1" applyFill="1" applyAlignment="1">
      <alignment vertical="center"/>
    </xf>
    <xf numFmtId="49" fontId="11" fillId="49" borderId="0" xfId="0" applyNumberFormat="1" applyFont="1" applyFill="1" applyAlignment="1">
      <alignment vertical="center"/>
    </xf>
    <xf numFmtId="49" fontId="10" fillId="0" borderId="0" xfId="0" applyNumberFormat="1" applyFont="1" applyAlignment="1">
      <alignment horizontal="center" vertical="center"/>
    </xf>
    <xf numFmtId="49" fontId="11" fillId="0" borderId="0" xfId="0" applyNumberFormat="1" applyFont="1" applyAlignment="1">
      <alignment vertical="center"/>
    </xf>
    <xf numFmtId="49" fontId="12" fillId="49" borderId="0" xfId="0" applyNumberFormat="1" applyFont="1" applyFill="1" applyAlignment="1">
      <alignment horizontal="center" vertical="center"/>
    </xf>
    <xf numFmtId="0" fontId="0" fillId="0" borderId="0" xfId="0" applyFont="1" applyAlignment="1">
      <alignment vertical="center"/>
    </xf>
    <xf numFmtId="0" fontId="0" fillId="49" borderId="0" xfId="0" applyFont="1" applyFill="1" applyAlignment="1">
      <alignment vertical="center"/>
    </xf>
    <xf numFmtId="49" fontId="13" fillId="49" borderId="0" xfId="0" applyNumberFormat="1" applyFont="1" applyFill="1" applyAlignment="1">
      <alignment vertical="center"/>
    </xf>
    <xf numFmtId="49" fontId="14" fillId="49" borderId="0" xfId="0" applyNumberFormat="1" applyFont="1" applyFill="1" applyAlignment="1">
      <alignment vertical="center"/>
    </xf>
    <xf numFmtId="0" fontId="13" fillId="49" borderId="0" xfId="0" applyFont="1" applyFill="1" applyAlignment="1">
      <alignment vertical="center"/>
    </xf>
    <xf numFmtId="0" fontId="14" fillId="49" borderId="0" xfId="0" applyFont="1" applyFill="1" applyAlignment="1">
      <alignment vertical="center"/>
    </xf>
    <xf numFmtId="0" fontId="15" fillId="0" borderId="0" xfId="0" applyFont="1" applyAlignment="1">
      <alignment vertical="center"/>
    </xf>
    <xf numFmtId="0" fontId="16" fillId="0" borderId="18" xfId="0" applyFont="1" applyBorder="1" applyAlignment="1">
      <alignment horizontal="center" vertical="center"/>
    </xf>
    <xf numFmtId="0" fontId="17" fillId="0" borderId="19" xfId="0" applyFont="1" applyBorder="1" applyAlignment="1">
      <alignment vertical="center"/>
    </xf>
    <xf numFmtId="0" fontId="18" fillId="50" borderId="19" xfId="0" applyFont="1" applyFill="1" applyBorder="1" applyAlignment="1">
      <alignment horizontal="center" vertical="center"/>
    </xf>
    <xf numFmtId="0" fontId="14" fillId="0" borderId="19" xfId="0" applyFont="1" applyBorder="1" applyAlignment="1">
      <alignment vertical="center"/>
    </xf>
    <xf numFmtId="49" fontId="17" fillId="35" borderId="0" xfId="0" applyNumberFormat="1" applyFont="1" applyFill="1" applyAlignment="1">
      <alignment horizontal="center" vertical="center"/>
    </xf>
    <xf numFmtId="49" fontId="15" fillId="0" borderId="0" xfId="0" applyNumberFormat="1" applyFont="1" applyAlignment="1">
      <alignment vertical="center"/>
    </xf>
    <xf numFmtId="0" fontId="15" fillId="0" borderId="18" xfId="0" applyFont="1" applyBorder="1" applyAlignment="1">
      <alignment vertical="center"/>
    </xf>
    <xf numFmtId="0" fontId="15" fillId="0" borderId="19" xfId="0" applyFont="1" applyBorder="1" applyAlignment="1">
      <alignment vertical="center"/>
    </xf>
    <xf numFmtId="0" fontId="5" fillId="48" borderId="30" xfId="0" applyFont="1" applyFill="1" applyBorder="1" applyAlignment="1">
      <alignment horizontal="right" vertical="center"/>
    </xf>
    <xf numFmtId="0" fontId="3" fillId="0" borderId="0" xfId="0" applyFont="1" applyAlignment="1">
      <alignment horizontal="right" vertical="center"/>
    </xf>
    <xf numFmtId="0" fontId="19" fillId="0" borderId="0" xfId="0" applyFont="1" applyAlignment="1">
      <alignment vertical="center"/>
    </xf>
    <xf numFmtId="0" fontId="14" fillId="0" borderId="0" xfId="0" applyFont="1" applyAlignment="1">
      <alignment horizontal="center" vertical="center"/>
    </xf>
    <xf numFmtId="49" fontId="14" fillId="35" borderId="0" xfId="0" applyNumberFormat="1" applyFont="1" applyFill="1" applyAlignment="1">
      <alignment horizontal="center" vertical="center"/>
    </xf>
    <xf numFmtId="0" fontId="15" fillId="0" borderId="21" xfId="0" applyFont="1" applyBorder="1" applyAlignment="1">
      <alignment vertical="center"/>
    </xf>
    <xf numFmtId="0" fontId="15" fillId="0" borderId="19" xfId="0" applyFont="1" applyBorder="1" applyAlignment="1">
      <alignment horizontal="center" vertical="center"/>
    </xf>
    <xf numFmtId="49" fontId="15" fillId="0" borderId="18" xfId="0" applyNumberFormat="1" applyFont="1" applyBorder="1" applyAlignment="1">
      <alignment vertical="center"/>
    </xf>
    <xf numFmtId="0" fontId="5" fillId="48" borderId="21" xfId="0" applyFont="1" applyFill="1" applyBorder="1" applyAlignment="1">
      <alignment horizontal="right" vertical="center"/>
    </xf>
    <xf numFmtId="0" fontId="15" fillId="0" borderId="0" xfId="0" applyFont="1" applyAlignment="1">
      <alignment horizontal="center" vertical="center"/>
    </xf>
    <xf numFmtId="0" fontId="18" fillId="0" borderId="0" xfId="0" applyFont="1" applyAlignment="1">
      <alignment horizontal="center" vertical="center"/>
    </xf>
    <xf numFmtId="49" fontId="15" fillId="0" borderId="21" xfId="0" applyNumberFormat="1" applyFont="1" applyBorder="1" applyAlignment="1">
      <alignment vertical="center"/>
    </xf>
    <xf numFmtId="0" fontId="15" fillId="0" borderId="21" xfId="0" applyFont="1" applyBorder="1" applyAlignment="1">
      <alignment horizontal="left" vertical="center"/>
    </xf>
    <xf numFmtId="0" fontId="15" fillId="0" borderId="18" xfId="0" applyFont="1" applyBorder="1" applyAlignment="1">
      <alignment horizontal="center" vertical="center"/>
    </xf>
    <xf numFmtId="0" fontId="16" fillId="0" borderId="19" xfId="0" applyFont="1" applyBorder="1" applyAlignment="1">
      <alignment horizontal="center" vertical="center"/>
    </xf>
    <xf numFmtId="0" fontId="13" fillId="49" borderId="18" xfId="0" applyFont="1" applyFill="1" applyBorder="1" applyAlignment="1">
      <alignment vertical="center"/>
    </xf>
    <xf numFmtId="0" fontId="16" fillId="0" borderId="0" xfId="0" applyFont="1" applyAlignment="1">
      <alignment vertical="center"/>
    </xf>
    <xf numFmtId="0" fontId="13" fillId="49" borderId="21" xfId="0" applyFont="1" applyFill="1" applyBorder="1" applyAlignment="1">
      <alignment vertical="center"/>
    </xf>
    <xf numFmtId="49" fontId="0" fillId="49" borderId="0" xfId="0" applyNumberFormat="1" applyFont="1" applyFill="1" applyAlignment="1">
      <alignment vertical="center"/>
    </xf>
    <xf numFmtId="49" fontId="15" fillId="0" borderId="19" xfId="0" applyNumberFormat="1" applyFont="1" applyBorder="1" applyAlignment="1">
      <alignment vertical="center"/>
    </xf>
    <xf numFmtId="0" fontId="20" fillId="0" borderId="0" xfId="0" applyFont="1" applyAlignment="1">
      <alignment vertical="center"/>
    </xf>
    <xf numFmtId="0" fontId="13" fillId="49" borderId="19" xfId="0" applyFont="1" applyFill="1" applyBorder="1" applyAlignment="1">
      <alignment vertical="center"/>
    </xf>
    <xf numFmtId="0" fontId="5" fillId="48" borderId="0" xfId="0" applyFont="1" applyFill="1" applyAlignment="1">
      <alignment horizontal="right" vertical="center"/>
    </xf>
    <xf numFmtId="0" fontId="0" fillId="0" borderId="31" xfId="0" applyFont="1" applyBorder="1" applyAlignment="1">
      <alignment vertical="center"/>
    </xf>
    <xf numFmtId="0" fontId="15" fillId="0" borderId="18" xfId="0" applyFont="1" applyBorder="1" applyAlignment="1">
      <alignment horizontal="right" vertical="center"/>
    </xf>
    <xf numFmtId="0" fontId="21" fillId="0" borderId="0" xfId="0" applyFont="1" applyAlignment="1">
      <alignment vertical="center"/>
    </xf>
    <xf numFmtId="0" fontId="22" fillId="49" borderId="0" xfId="0" applyFont="1" applyFill="1" applyAlignment="1">
      <alignment horizontal="right" vertical="center"/>
    </xf>
    <xf numFmtId="0" fontId="0" fillId="0" borderId="32" xfId="0" applyFont="1" applyBorder="1" applyAlignment="1">
      <alignment vertical="center"/>
    </xf>
    <xf numFmtId="0" fontId="0" fillId="0" borderId="33" xfId="0" applyFont="1" applyBorder="1" applyAlignment="1">
      <alignment vertical="center"/>
    </xf>
    <xf numFmtId="0" fontId="23" fillId="0" borderId="0" xfId="0" applyFont="1" applyAlignment="1">
      <alignment vertical="center"/>
    </xf>
    <xf numFmtId="49" fontId="24" fillId="0" borderId="0" xfId="0" applyNumberFormat="1" applyFont="1" applyAlignment="1">
      <alignment vertical="center"/>
    </xf>
    <xf numFmtId="49" fontId="23" fillId="0" borderId="0" xfId="0" applyNumberFormat="1" applyFont="1" applyAlignment="1">
      <alignment horizontal="center" vertical="center"/>
    </xf>
    <xf numFmtId="49" fontId="24" fillId="0" borderId="0" xfId="0" applyNumberFormat="1" applyFont="1" applyAlignment="1">
      <alignment horizontal="center" vertical="center"/>
    </xf>
    <xf numFmtId="49" fontId="23" fillId="0" borderId="0" xfId="0" applyNumberFormat="1" applyFont="1" applyAlignment="1">
      <alignment horizontal="left" vertical="center"/>
    </xf>
    <xf numFmtId="49" fontId="0" fillId="0" borderId="0" xfId="0" applyNumberFormat="1" applyFont="1" applyAlignment="1">
      <alignment vertical="center"/>
    </xf>
    <xf numFmtId="0" fontId="23" fillId="0" borderId="0" xfId="0" applyFont="1" applyAlignment="1">
      <alignment horizontal="center" vertical="center"/>
    </xf>
    <xf numFmtId="49" fontId="23" fillId="35" borderId="0" xfId="0" applyNumberFormat="1" applyFont="1" applyFill="1" applyAlignment="1">
      <alignment horizontal="right" vertical="center"/>
    </xf>
    <xf numFmtId="49" fontId="3" fillId="35" borderId="0" xfId="0" applyNumberFormat="1" applyFont="1" applyFill="1" applyAlignment="1">
      <alignment vertical="center"/>
    </xf>
    <xf numFmtId="49" fontId="4" fillId="35" borderId="0" xfId="0" applyNumberFormat="1" applyFont="1" applyFill="1" applyAlignment="1">
      <alignment horizontal="center" vertical="center"/>
    </xf>
    <xf numFmtId="49" fontId="3" fillId="35" borderId="0" xfId="0" applyNumberFormat="1" applyFont="1" applyFill="1" applyAlignment="1">
      <alignment horizontal="center" vertical="center"/>
    </xf>
    <xf numFmtId="49" fontId="4" fillId="35" borderId="0" xfId="0" applyNumberFormat="1" applyFont="1" applyFill="1" applyAlignment="1">
      <alignment horizontal="left" vertical="center"/>
    </xf>
    <xf numFmtId="0" fontId="25" fillId="0" borderId="0" xfId="0" applyFont="1" applyAlignment="1">
      <alignment vertical="center"/>
    </xf>
    <xf numFmtId="49" fontId="26" fillId="0" borderId="34" xfId="0" applyNumberFormat="1" applyFont="1" applyBorder="1" applyAlignment="1">
      <alignment horizontal="right" vertical="center"/>
    </xf>
    <xf numFmtId="49" fontId="25" fillId="0" borderId="34" xfId="0" applyNumberFormat="1" applyFont="1" applyBorder="1" applyAlignment="1">
      <alignment vertical="center"/>
    </xf>
    <xf numFmtId="49" fontId="27" fillId="0" borderId="34" xfId="0" applyNumberFormat="1" applyFont="1" applyBorder="1" applyAlignment="1">
      <alignment vertical="center"/>
    </xf>
    <xf numFmtId="49" fontId="0" fillId="0" borderId="34" xfId="0" applyNumberFormat="1" applyFont="1" applyBorder="1" applyAlignment="1">
      <alignment vertical="center"/>
    </xf>
    <xf numFmtId="49" fontId="9" fillId="35" borderId="0" xfId="0" applyNumberFormat="1" applyFont="1" applyFill="1" applyAlignment="1">
      <alignment horizontal="right" vertical="center"/>
    </xf>
    <xf numFmtId="49" fontId="7" fillId="35" borderId="0" xfId="0" applyNumberFormat="1" applyFont="1" applyFill="1" applyAlignment="1">
      <alignment vertical="center"/>
    </xf>
    <xf numFmtId="49" fontId="8" fillId="35" borderId="0" xfId="0" applyNumberFormat="1" applyFont="1" applyFill="1" applyAlignment="1">
      <alignment vertical="center"/>
    </xf>
    <xf numFmtId="49" fontId="7" fillId="35" borderId="0" xfId="0" applyNumberFormat="1" applyFont="1" applyFill="1" applyAlignment="1">
      <alignment horizontal="left" vertical="center"/>
    </xf>
    <xf numFmtId="0" fontId="0" fillId="0" borderId="0" xfId="0" applyFont="1" applyAlignment="1">
      <alignment/>
    </xf>
    <xf numFmtId="49" fontId="2" fillId="0" borderId="0" xfId="0" applyNumberFormat="1" applyFont="1" applyAlignment="1">
      <alignment/>
    </xf>
    <xf numFmtId="49" fontId="0" fillId="0" borderId="0" xfId="0" applyNumberFormat="1" applyFont="1" applyAlignment="1">
      <alignment/>
    </xf>
    <xf numFmtId="49" fontId="28" fillId="0" borderId="0" xfId="0" applyNumberFormat="1" applyFont="1" applyAlignment="1">
      <alignment horizontal="left"/>
    </xf>
    <xf numFmtId="49" fontId="29" fillId="0" borderId="0" xfId="0" applyNumberFormat="1" applyFont="1" applyAlignment="1">
      <alignment/>
    </xf>
    <xf numFmtId="49" fontId="29" fillId="0" borderId="0" xfId="0" applyNumberFormat="1" applyFont="1" applyAlignment="1">
      <alignment horizontal="left"/>
    </xf>
    <xf numFmtId="0" fontId="30" fillId="0" borderId="0" xfId="0" applyFont="1" applyAlignment="1">
      <alignment vertical="top"/>
    </xf>
    <xf numFmtId="49" fontId="31" fillId="0" borderId="0" xfId="0" applyNumberFormat="1" applyFont="1" applyAlignment="1">
      <alignment vertical="top"/>
    </xf>
    <xf numFmtId="49" fontId="30" fillId="0" borderId="0" xfId="0" applyNumberFormat="1" applyFont="1" applyAlignment="1">
      <alignment vertical="top"/>
    </xf>
    <xf numFmtId="49" fontId="32" fillId="0" borderId="0" xfId="0" applyNumberFormat="1" applyFont="1" applyAlignment="1">
      <alignment horizontal="left"/>
    </xf>
    <xf numFmtId="49" fontId="33" fillId="0" borderId="0" xfId="0" applyNumberFormat="1" applyFont="1" applyAlignment="1">
      <alignment vertical="top"/>
    </xf>
    <xf numFmtId="49" fontId="25" fillId="0" borderId="34" xfId="65" applyNumberFormat="1" applyFont="1" applyBorder="1" applyAlignment="1" applyProtection="1">
      <alignment horizontal="center" vertical="center"/>
      <protection locked="0"/>
    </xf>
    <xf numFmtId="0" fontId="26" fillId="0" borderId="34" xfId="0" applyFont="1" applyBorder="1" applyAlignment="1">
      <alignment horizontal="center" vertical="center"/>
    </xf>
    <xf numFmtId="0" fontId="15" fillId="0" borderId="21" xfId="0" applyFont="1" applyBorder="1" applyAlignment="1">
      <alignment horizontal="center" vertical="center"/>
    </xf>
    <xf numFmtId="0" fontId="3" fillId="0" borderId="0" xfId="0" applyFont="1" applyAlignment="1">
      <alignment horizontal="center" vertical="center"/>
    </xf>
    <xf numFmtId="0" fontId="5" fillId="48" borderId="21" xfId="0" applyFont="1" applyFill="1" applyBorder="1" applyAlignment="1">
      <alignment horizontal="center" vertical="center"/>
    </xf>
    <xf numFmtId="0" fontId="16" fillId="0" borderId="19" xfId="0" applyFont="1" applyBorder="1" applyAlignment="1">
      <alignment horizontal="center" vertical="center"/>
    </xf>
    <xf numFmtId="0" fontId="14" fillId="49" borderId="0" xfId="0" applyFont="1" applyFill="1" applyAlignment="1">
      <alignment horizontal="center" vertical="center"/>
    </xf>
    <xf numFmtId="0" fontId="48" fillId="0" borderId="19" xfId="0" applyFont="1" applyBorder="1" applyAlignment="1">
      <alignment horizontal="center" vertical="center"/>
    </xf>
    <xf numFmtId="0" fontId="48" fillId="0" borderId="0" xfId="0" applyFont="1" applyAlignment="1">
      <alignment horizontal="center" vertical="center"/>
    </xf>
    <xf numFmtId="14" fontId="25" fillId="0" borderId="34" xfId="0" applyNumberFormat="1" applyFont="1" applyBorder="1" applyAlignment="1">
      <alignment horizontal="left" vertical="center"/>
    </xf>
  </cellXfs>
  <cellStyles count="89">
    <cellStyle name="Normal" xfId="0"/>
    <cellStyle name="20% - Accent1" xfId="15"/>
    <cellStyle name="20% - Accent2" xfId="16"/>
    <cellStyle name="20% - Accent3" xfId="17"/>
    <cellStyle name="20% - Accent4" xfId="18"/>
    <cellStyle name="20% - Accent5" xfId="19"/>
    <cellStyle name="20% - Accent6" xfId="20"/>
    <cellStyle name="20% - Dekorfärg1" xfId="21"/>
    <cellStyle name="20% - Dekorfärg2" xfId="22"/>
    <cellStyle name="20% - Dekorfärg3" xfId="23"/>
    <cellStyle name="20% - Dekorfärg4" xfId="24"/>
    <cellStyle name="20% - Dekorfärg5" xfId="25"/>
    <cellStyle name="20% - Dekorfärg6" xfId="26"/>
    <cellStyle name="40% - Accent1" xfId="27"/>
    <cellStyle name="40% - Accent2" xfId="28"/>
    <cellStyle name="40% - Accent3" xfId="29"/>
    <cellStyle name="40% - Accent4" xfId="30"/>
    <cellStyle name="40% - Accent5" xfId="31"/>
    <cellStyle name="40% - Accent6" xfId="32"/>
    <cellStyle name="40% - Dekorfärg1" xfId="33"/>
    <cellStyle name="40% - Dekorfärg2" xfId="34"/>
    <cellStyle name="40% - Dekorfärg3" xfId="35"/>
    <cellStyle name="40% - Dekorfärg4" xfId="36"/>
    <cellStyle name="40% - Dekorfärg5" xfId="37"/>
    <cellStyle name="40% - Dekorfärg6" xfId="38"/>
    <cellStyle name="60% - Accent1" xfId="39"/>
    <cellStyle name="60% - Accent2" xfId="40"/>
    <cellStyle name="60% - Accent3" xfId="41"/>
    <cellStyle name="60% - Accent4" xfId="42"/>
    <cellStyle name="60% - Accent5" xfId="43"/>
    <cellStyle name="60% - Accent6" xfId="44"/>
    <cellStyle name="60% - Dekorfärg1" xfId="45"/>
    <cellStyle name="60% - Dekorfärg2" xfId="46"/>
    <cellStyle name="60% - Dekorfärg3" xfId="47"/>
    <cellStyle name="60% - Dekorfärg4" xfId="48"/>
    <cellStyle name="60% - Dekorfärg5" xfId="49"/>
    <cellStyle name="60% - Dekorfärg6" xfId="50"/>
    <cellStyle name="Accent1" xfId="51"/>
    <cellStyle name="Accent2" xfId="52"/>
    <cellStyle name="Accent3" xfId="53"/>
    <cellStyle name="Accent4" xfId="54"/>
    <cellStyle name="Accent5" xfId="55"/>
    <cellStyle name="Accent6" xfId="56"/>
    <cellStyle name="Anteckning" xfId="57"/>
    <cellStyle name="Bad" xfId="58"/>
    <cellStyle name="Beräkning" xfId="59"/>
    <cellStyle name="Bra" xfId="60"/>
    <cellStyle name="Calculation" xfId="61"/>
    <cellStyle name="Check Cell" xfId="62"/>
    <cellStyle name="Comma" xfId="63"/>
    <cellStyle name="Comma [0]" xfId="64"/>
    <cellStyle name="Currency" xfId="65"/>
    <cellStyle name="Currency [0]" xfId="66"/>
    <cellStyle name="Dålig" xfId="67"/>
    <cellStyle name="Explanatory Text" xfId="68"/>
    <cellStyle name="Färg1" xfId="69"/>
    <cellStyle name="Färg2" xfId="70"/>
    <cellStyle name="Färg3" xfId="71"/>
    <cellStyle name="Färg4" xfId="72"/>
    <cellStyle name="Färg5" xfId="73"/>
    <cellStyle name="Färg6" xfId="74"/>
    <cellStyle name="Förklarande text" xfId="75"/>
    <cellStyle name="Good" xfId="76"/>
    <cellStyle name="Heading 1" xfId="77"/>
    <cellStyle name="Heading 2" xfId="78"/>
    <cellStyle name="Heading 3" xfId="79"/>
    <cellStyle name="Heading 4" xfId="80"/>
    <cellStyle name="Indata" xfId="81"/>
    <cellStyle name="Input" xfId="82"/>
    <cellStyle name="Kontrollcell" xfId="83"/>
    <cellStyle name="Länkad cell" xfId="84"/>
    <cellStyle name="Linked Cell" xfId="85"/>
    <cellStyle name="Neutral" xfId="86"/>
    <cellStyle name="Normal 2" xfId="87"/>
    <cellStyle name="Normal 3" xfId="88"/>
    <cellStyle name="Note" xfId="89"/>
    <cellStyle name="Output" xfId="90"/>
    <cellStyle name="Percent" xfId="91"/>
    <cellStyle name="Rubrik" xfId="92"/>
    <cellStyle name="Rubrik 1" xfId="93"/>
    <cellStyle name="Rubrik 2" xfId="94"/>
    <cellStyle name="Rubrik 3" xfId="95"/>
    <cellStyle name="Rubrik 4" xfId="96"/>
    <cellStyle name="Summa" xfId="97"/>
    <cellStyle name="Title" xfId="98"/>
    <cellStyle name="Total" xfId="99"/>
    <cellStyle name="Utdata" xfId="100"/>
    <cellStyle name="Varningstext" xfId="101"/>
    <cellStyle name="Warning Text" xfId="102"/>
  </cellStyles>
  <dxfs count="13">
    <dxf>
      <font>
        <b/>
        <i val="0"/>
        <color indexed="9"/>
      </font>
      <fill>
        <patternFill patternType="solid">
          <bgColor indexed="9"/>
        </patternFill>
      </fill>
    </dxf>
    <dxf>
      <font>
        <i val="0"/>
        <color indexed="9"/>
      </font>
      <fill>
        <patternFill>
          <bgColor indexed="42"/>
        </patternFill>
      </fill>
    </dxf>
    <dxf>
      <font>
        <b/>
        <i val="0"/>
      </font>
    </dxf>
    <dxf>
      <font>
        <b/>
        <i val="0"/>
      </font>
    </dxf>
    <dxf>
      <font>
        <i val="0"/>
        <color indexed="9"/>
      </font>
      <fill>
        <patternFill>
          <bgColor indexed="42"/>
        </patternFill>
      </fill>
    </dxf>
    <dxf>
      <font>
        <i val="0"/>
        <color indexed="9"/>
      </font>
    </dxf>
    <dxf>
      <font>
        <i val="0"/>
        <color indexed="9"/>
      </font>
    </dxf>
    <dxf>
      <font>
        <b/>
        <i val="0"/>
      </font>
    </dxf>
    <dxf>
      <font>
        <b/>
        <i val="0"/>
      </font>
    </dxf>
    <dxf>
      <font>
        <i val="0"/>
        <color indexed="11"/>
      </font>
    </dxf>
    <dxf>
      <font>
        <b/>
        <i val="0"/>
        <color indexed="11"/>
      </font>
    </dxf>
    <dxf>
      <font>
        <b val="0"/>
        <i/>
        <color indexed="10"/>
      </font>
    </dxf>
    <dxf>
      <font>
        <b/>
        <i val="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TENISK~1\AppData\Local\Temp\Rar$DI00.006\formulari_sudije201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ODESAVANJE"/>
      <sheetName val="PODSETNIK"/>
      <sheetName val="OBAVESTENJE ZA IGRACE"/>
      <sheetName val="UPIS DECACI GT"/>
      <sheetName val="PRIPREMA DECACI GT"/>
      <sheetName val="DECACI GT 16"/>
      <sheetName val="DECACI GT 32"/>
      <sheetName val="DECACI GT 48&amp;64"/>
      <sheetName val="DECACI GT 96&amp;128"/>
      <sheetName val="UPIS DEVOJCICE GT"/>
      <sheetName val="PRIPREMA DEVOJCICE GT "/>
      <sheetName val="DEVOJCICE GT 16"/>
      <sheetName val="DEVOJCICE GT 24&amp;32"/>
      <sheetName val="DEVOJCICE GT 48&amp;64"/>
      <sheetName val="DEVOJCICE GT 96&amp;128"/>
      <sheetName val=" UPIS DECACI KVALIFIKACIJE"/>
      <sheetName val="PRIPREMA DECACI KVALIFIKACIJE "/>
      <sheetName val="DECACI KV 16&gt;4"/>
      <sheetName val="DECACI KV 32&gt;4"/>
      <sheetName val="DECACI KV 64&gt;8"/>
      <sheetName val="UPIS DEVOJCICE KVALIFIKACIJE"/>
      <sheetName val="DEVOJCICE KV PRIPREMA"/>
      <sheetName val="DEVOJCICE KV 16&gt;4"/>
      <sheetName val="DEVOJCICE KV 32&gt;4"/>
      <sheetName val="DEVOJCICE KV 64&gt;8"/>
      <sheetName val="UPIS DECACI DUBL"/>
      <sheetName val="PRIPREMA DECACI DUBL "/>
      <sheetName val="DECACI DUBL 16"/>
      <sheetName val="UPIS DEVOJCICE DUBL"/>
      <sheetName val="PRIPREMA DEVOJCICE DUBL "/>
      <sheetName val="DEVOJCICE DUBL 16"/>
      <sheetName val="RASPORED 4 TERENA GT-M"/>
      <sheetName val="RASPORED 8 TERENA GT-M"/>
      <sheetName val="RASPORED 4 TERENA Q-M"/>
      <sheetName val="RASPORED 8 TERENA Q-M"/>
      <sheetName val="RASPORED 4 TERENA GT-Z"/>
      <sheetName val="RASPORED 8 TERENA GT-Z"/>
      <sheetName val="RASPORED 4 TERENA Q-Z"/>
      <sheetName val="RASPORED 8 TERENA Q-Z"/>
      <sheetName val="TERENI ZA TRENING"/>
      <sheetName val="DECACI LL UPIS"/>
      <sheetName val="DEVOJCICE LL UPIS"/>
      <sheetName val="IZVESTAJ VRHOVNOG SUDIJE"/>
    </sheetNames>
    <sheetDataSet>
      <sheetData sheetId="0">
        <row r="6">
          <cell r="A6" t="str">
            <v>OP BEOGRADA</v>
          </cell>
        </row>
        <row r="8">
          <cell r="A8" t="str">
            <v>TENISKI SAVEZ SRBIJE</v>
          </cell>
        </row>
        <row r="10">
          <cell r="C10" t="str">
            <v>BEOGRAD,TK GREENSET</v>
          </cell>
          <cell r="D10" t="str">
            <v>III</v>
          </cell>
          <cell r="E10" t="str">
            <v>MIHAILO UGRČIĆ</v>
          </cell>
        </row>
        <row r="12">
          <cell r="A12" t="str">
            <v>14 Z</v>
          </cell>
        </row>
      </sheetData>
      <sheetData sheetId="4">
        <row r="5">
          <cell r="R5">
            <v>0</v>
          </cell>
        </row>
      </sheetData>
      <sheetData sheetId="10">
        <row r="7">
          <cell r="A7">
            <v>1</v>
          </cell>
          <cell r="B7" t="str">
            <v>SENIĆ</v>
          </cell>
          <cell r="C7" t="str">
            <v>NATALIJA</v>
          </cell>
          <cell r="D7" t="str">
            <v>OKG</v>
          </cell>
        </row>
        <row r="8">
          <cell r="A8">
            <v>2</v>
          </cell>
          <cell r="B8" t="str">
            <v>RADENKOVIĆ</v>
          </cell>
          <cell r="C8" t="str">
            <v>JULIJA</v>
          </cell>
          <cell r="D8" t="str">
            <v>CZ</v>
          </cell>
        </row>
        <row r="9">
          <cell r="A9">
            <v>3</v>
          </cell>
          <cell r="B9" t="str">
            <v>RISTANOVIĆ</v>
          </cell>
          <cell r="C9" t="str">
            <v>MARIJA</v>
          </cell>
          <cell r="D9" t="str">
            <v>DJU</v>
          </cell>
        </row>
        <row r="10">
          <cell r="A10">
            <v>4</v>
          </cell>
          <cell r="B10" t="str">
            <v>RAJIĆ</v>
          </cell>
          <cell r="C10" t="str">
            <v>SOFIJA</v>
          </cell>
          <cell r="D10" t="str">
            <v>WS</v>
          </cell>
        </row>
        <row r="11">
          <cell r="A11">
            <v>5</v>
          </cell>
          <cell r="B11" t="str">
            <v>JEVTIC</v>
          </cell>
          <cell r="C11" t="str">
            <v>JELENA</v>
          </cell>
          <cell r="D11" t="str">
            <v>PUM</v>
          </cell>
        </row>
        <row r="12">
          <cell r="A12">
            <v>6</v>
          </cell>
          <cell r="B12" t="str">
            <v>KNEŽEVIĆ</v>
          </cell>
          <cell r="C12" t="str">
            <v>ANĐELA</v>
          </cell>
          <cell r="D12" t="str">
            <v>SAJ</v>
          </cell>
        </row>
        <row r="13">
          <cell r="A13">
            <v>7</v>
          </cell>
          <cell r="B13" t="str">
            <v>NAUMOSKI</v>
          </cell>
          <cell r="C13" t="str">
            <v>NIKOLINA</v>
          </cell>
          <cell r="D13" t="str">
            <v>CZ</v>
          </cell>
        </row>
        <row r="14">
          <cell r="A14">
            <v>8</v>
          </cell>
          <cell r="B14" t="str">
            <v>BLAGOJEVIĆ</v>
          </cell>
          <cell r="C14" t="str">
            <v>ALEKSANDRA</v>
          </cell>
          <cell r="D14" t="str">
            <v>DJU</v>
          </cell>
        </row>
        <row r="15">
          <cell r="A15">
            <v>9</v>
          </cell>
          <cell r="B15" t="str">
            <v>KOVAČEVIĆ</v>
          </cell>
          <cell r="C15" t="str">
            <v>ANAMARIJA</v>
          </cell>
          <cell r="D15" t="str">
            <v>BAN</v>
          </cell>
        </row>
        <row r="16">
          <cell r="A16">
            <v>10</v>
          </cell>
          <cell r="B16" t="str">
            <v>VIDANOVIĆ</v>
          </cell>
          <cell r="C16" t="str">
            <v>VANJA</v>
          </cell>
          <cell r="D16" t="str">
            <v>SPA</v>
          </cell>
        </row>
        <row r="17">
          <cell r="A17">
            <v>11</v>
          </cell>
          <cell r="B17" t="str">
            <v>SOLAREVIĆ</v>
          </cell>
          <cell r="C17" t="str">
            <v>IVANA</v>
          </cell>
          <cell r="D17" t="str">
            <v>VRŠ</v>
          </cell>
        </row>
        <row r="18">
          <cell r="A18">
            <v>12</v>
          </cell>
          <cell r="B18" t="str">
            <v>ĆAKIĆ</v>
          </cell>
          <cell r="C18" t="str">
            <v>ANAMARIJA</v>
          </cell>
          <cell r="D18" t="str">
            <v>SPA</v>
          </cell>
        </row>
        <row r="19">
          <cell r="A19">
            <v>13</v>
          </cell>
          <cell r="B19" t="str">
            <v>RADOJEVIĆ</v>
          </cell>
          <cell r="C19" t="str">
            <v>ANASTASIJA</v>
          </cell>
          <cell r="D19" t="str">
            <v>ABO</v>
          </cell>
        </row>
        <row r="20">
          <cell r="A20">
            <v>14</v>
          </cell>
          <cell r="B20" t="str">
            <v>KOVAČEVIĆ</v>
          </cell>
          <cell r="C20" t="str">
            <v>ALEKSANDRA</v>
          </cell>
          <cell r="D20" t="str">
            <v>PAR</v>
          </cell>
        </row>
        <row r="21">
          <cell r="A21">
            <v>15</v>
          </cell>
          <cell r="B21" t="str">
            <v>STAMENKOVIĆ</v>
          </cell>
          <cell r="C21" t="str">
            <v>KRISTINA</v>
          </cell>
          <cell r="D21" t="str">
            <v>CZ</v>
          </cell>
        </row>
        <row r="22">
          <cell r="A22">
            <v>16</v>
          </cell>
          <cell r="B22" t="str">
            <v>LUKIĆ</v>
          </cell>
          <cell r="C22" t="str">
            <v>ANASTASIJA</v>
          </cell>
          <cell r="D22" t="str">
            <v>ABO</v>
          </cell>
        </row>
        <row r="23">
          <cell r="A23">
            <v>17</v>
          </cell>
          <cell r="B23" t="str">
            <v>JOŠIĆ</v>
          </cell>
          <cell r="C23" t="str">
            <v>ANA</v>
          </cell>
          <cell r="D23" t="str">
            <v>SPA</v>
          </cell>
        </row>
        <row r="24">
          <cell r="A24">
            <v>18</v>
          </cell>
          <cell r="B24" t="str">
            <v>ĐURAŠIĆ</v>
          </cell>
          <cell r="C24" t="str">
            <v>MARIJA</v>
          </cell>
          <cell r="D24" t="str">
            <v>VIC</v>
          </cell>
        </row>
        <row r="25">
          <cell r="A25">
            <v>19</v>
          </cell>
          <cell r="B25" t="str">
            <v>JOVANOVIĆ</v>
          </cell>
          <cell r="C25" t="str">
            <v>JELENA</v>
          </cell>
          <cell r="D25" t="str">
            <v>STG</v>
          </cell>
        </row>
        <row r="26">
          <cell r="A26">
            <v>20</v>
          </cell>
          <cell r="B26" t="str">
            <v>ĐORĐEVIĆ</v>
          </cell>
          <cell r="C26" t="str">
            <v>KATARINA</v>
          </cell>
          <cell r="D26" t="str">
            <v>VRŠ</v>
          </cell>
        </row>
        <row r="27">
          <cell r="A27">
            <v>21</v>
          </cell>
          <cell r="B27" t="str">
            <v>SERGEEVNA</v>
          </cell>
          <cell r="C27" t="str">
            <v>VASILISA</v>
          </cell>
          <cell r="D27" t="str">
            <v>MED</v>
          </cell>
        </row>
        <row r="28">
          <cell r="A28">
            <v>22</v>
          </cell>
          <cell r="B28" t="str">
            <v>TOŠKOVIĆ</v>
          </cell>
          <cell r="C28" t="str">
            <v>NASTASIJA</v>
          </cell>
          <cell r="D28" t="str">
            <v>DRI</v>
          </cell>
        </row>
        <row r="29">
          <cell r="A29">
            <v>23</v>
          </cell>
          <cell r="B29" t="str">
            <v>ĐUKIĆ</v>
          </cell>
          <cell r="C29" t="str">
            <v>MARIJA</v>
          </cell>
          <cell r="D29" t="str">
            <v>DRI</v>
          </cell>
        </row>
        <row r="30">
          <cell r="A30">
            <v>24</v>
          </cell>
          <cell r="B30" t="str">
            <v>PETKOVIĆ</v>
          </cell>
          <cell r="C30" t="str">
            <v>ANJA</v>
          </cell>
          <cell r="D30" t="str">
            <v>HAR</v>
          </cell>
        </row>
        <row r="31">
          <cell r="A31">
            <v>25</v>
          </cell>
          <cell r="B31" t="str">
            <v>LEPOJEVIĆ</v>
          </cell>
          <cell r="C31" t="str">
            <v>ANDRIJANA</v>
          </cell>
          <cell r="D31" t="str">
            <v>GEM</v>
          </cell>
        </row>
        <row r="32">
          <cell r="A32">
            <v>26</v>
          </cell>
          <cell r="B32" t="str">
            <v>KRGA</v>
          </cell>
          <cell r="C32" t="str">
            <v>IVA</v>
          </cell>
          <cell r="D32" t="str">
            <v>CZ</v>
          </cell>
        </row>
        <row r="33">
          <cell r="A33">
            <v>27</v>
          </cell>
        </row>
        <row r="34">
          <cell r="A34">
            <v>28</v>
          </cell>
        </row>
        <row r="35">
          <cell r="A35">
            <v>29</v>
          </cell>
        </row>
        <row r="36">
          <cell r="A36">
            <v>30</v>
          </cell>
        </row>
        <row r="37">
          <cell r="A37">
            <v>31</v>
          </cell>
        </row>
        <row r="38">
          <cell r="A38">
            <v>32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oleObject" Target="../embeddings/oleObject_0_0.bin"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V79"/>
  <sheetViews>
    <sheetView showGridLines="0" showZeros="0" tabSelected="1" zoomScalePageLayoutView="0" workbookViewId="0" topLeftCell="A1">
      <selection activeCell="X21" sqref="X20:X21"/>
    </sheetView>
  </sheetViews>
  <sheetFormatPr defaultColWidth="9.140625" defaultRowHeight="12.75"/>
  <cols>
    <col min="1" max="2" width="3.28125" style="0" customWidth="1"/>
    <col min="3" max="3" width="4.7109375" style="0" customWidth="1"/>
    <col min="4" max="4" width="4.28125" style="0" customWidth="1"/>
    <col min="5" max="5" width="12.7109375" style="0" customWidth="1"/>
    <col min="6" max="6" width="2.7109375" style="0" customWidth="1"/>
    <col min="7" max="7" width="7.7109375" style="0" customWidth="1"/>
    <col min="8" max="8" width="5.8515625" style="0" customWidth="1"/>
    <col min="9" max="9" width="1.7109375" style="2" customWidth="1"/>
    <col min="10" max="10" width="10.7109375" style="0" customWidth="1"/>
    <col min="11" max="11" width="1.7109375" style="2" customWidth="1"/>
    <col min="12" max="12" width="10.7109375" style="0" customWidth="1"/>
    <col min="13" max="13" width="1.7109375" style="1" customWidth="1"/>
    <col min="14" max="14" width="10.7109375" style="0" customWidth="1"/>
    <col min="15" max="15" width="1.7109375" style="2" customWidth="1"/>
    <col min="16" max="16" width="10.7109375" style="0" customWidth="1"/>
    <col min="17" max="17" width="1.7109375" style="1" customWidth="1"/>
    <col min="18" max="18" width="0" style="0" hidden="1" customWidth="1"/>
    <col min="19" max="19" width="8.7109375" style="0" customWidth="1"/>
    <col min="20" max="20" width="9.140625" style="0" hidden="1" customWidth="1"/>
    <col min="22" max="22" width="0" style="0" hidden="1" customWidth="1"/>
  </cols>
  <sheetData>
    <row r="1" spans="1:17" s="127" customFormat="1" ht="21.75" customHeight="1">
      <c r="A1" s="131" t="str">
        <f>'[1]PODESAVANJE'!$A$6</f>
        <v>OP BEOGRADA</v>
      </c>
      <c r="B1" s="131"/>
      <c r="C1" s="129"/>
      <c r="D1" s="129"/>
      <c r="E1" s="129"/>
      <c r="F1" s="129"/>
      <c r="G1" s="129"/>
      <c r="H1" s="129"/>
      <c r="I1" s="128"/>
      <c r="J1" s="124" t="s">
        <v>57</v>
      </c>
      <c r="K1" s="124"/>
      <c r="L1" s="130"/>
      <c r="M1" s="128"/>
      <c r="N1" s="128" t="s">
        <v>56</v>
      </c>
      <c r="O1" s="128"/>
      <c r="P1" s="129"/>
      <c r="Q1" s="128"/>
    </row>
    <row r="2" spans="1:17" s="121" customFormat="1" ht="12.75">
      <c r="A2" s="126" t="str">
        <f>'[1]PODESAVANJE'!$A$8</f>
        <v>TENISKI SAVEZ SRBIJE</v>
      </c>
      <c r="B2" s="126"/>
      <c r="C2" s="126"/>
      <c r="D2" s="126"/>
      <c r="E2" s="126"/>
      <c r="F2" s="125"/>
      <c r="G2" s="123"/>
      <c r="H2" s="123"/>
      <c r="I2" s="122"/>
      <c r="J2" s="124" t="s">
        <v>55</v>
      </c>
      <c r="K2" s="124"/>
      <c r="L2" s="124"/>
      <c r="M2" s="122"/>
      <c r="N2" s="123"/>
      <c r="O2" s="122"/>
      <c r="P2" s="123"/>
      <c r="Q2" s="122"/>
    </row>
    <row r="3" spans="1:17" s="100" customFormat="1" ht="11.25" customHeight="1">
      <c r="A3" s="118" t="s">
        <v>54</v>
      </c>
      <c r="B3" s="118"/>
      <c r="C3" s="118"/>
      <c r="D3" s="118"/>
      <c r="E3" s="118"/>
      <c r="F3" s="118" t="s">
        <v>53</v>
      </c>
      <c r="G3" s="118"/>
      <c r="H3" s="118"/>
      <c r="I3" s="119"/>
      <c r="J3" s="120" t="s">
        <v>52</v>
      </c>
      <c r="K3" s="119"/>
      <c r="L3" s="118" t="s">
        <v>51</v>
      </c>
      <c r="M3" s="119"/>
      <c r="N3" s="118"/>
      <c r="O3" s="119"/>
      <c r="P3" s="118"/>
      <c r="Q3" s="117" t="s">
        <v>50</v>
      </c>
    </row>
    <row r="4" spans="1:17" s="112" customFormat="1" ht="11.25" customHeight="1" thickBot="1">
      <c r="A4" s="141" t="s">
        <v>58</v>
      </c>
      <c r="B4" s="141"/>
      <c r="C4" s="141"/>
      <c r="D4" s="114"/>
      <c r="E4" s="114"/>
      <c r="F4" s="114" t="str">
        <f>'[1]PODESAVANJE'!$C$10</f>
        <v>BEOGRAD,TK GREENSET</v>
      </c>
      <c r="G4" s="116"/>
      <c r="H4" s="114"/>
      <c r="I4" s="115"/>
      <c r="J4" s="132" t="str">
        <f>'[1]PODESAVANJE'!$D$10</f>
        <v>III</v>
      </c>
      <c r="K4" s="115"/>
      <c r="L4" s="133" t="str">
        <f>'[1]PODESAVANJE'!$A$12</f>
        <v>14 Z</v>
      </c>
      <c r="M4" s="115"/>
      <c r="N4" s="114"/>
      <c r="O4" s="115"/>
      <c r="P4" s="114"/>
      <c r="Q4" s="113" t="str">
        <f>'[1]PODESAVANJE'!$E$10</f>
        <v>MIHAILO UGRČIĆ</v>
      </c>
    </row>
    <row r="5" spans="1:17" s="100" customFormat="1" ht="9.75">
      <c r="A5" s="33"/>
      <c r="B5" s="109" t="s">
        <v>49</v>
      </c>
      <c r="C5" s="109" t="s">
        <v>48</v>
      </c>
      <c r="D5" s="109" t="s">
        <v>47</v>
      </c>
      <c r="E5" s="111" t="s">
        <v>46</v>
      </c>
      <c r="F5" s="111" t="s">
        <v>45</v>
      </c>
      <c r="G5" s="111"/>
      <c r="H5" s="111" t="s">
        <v>44</v>
      </c>
      <c r="I5" s="111"/>
      <c r="J5" s="109" t="s">
        <v>43</v>
      </c>
      <c r="K5" s="110"/>
      <c r="L5" s="109" t="s">
        <v>42</v>
      </c>
      <c r="M5" s="110"/>
      <c r="N5" s="109" t="s">
        <v>41</v>
      </c>
      <c r="O5" s="110"/>
      <c r="P5" s="109" t="s">
        <v>40</v>
      </c>
      <c r="Q5" s="108"/>
    </row>
    <row r="6" spans="1:17" s="100" customFormat="1" ht="3.75" customHeight="1" thickBot="1">
      <c r="A6" s="107"/>
      <c r="B6" s="102"/>
      <c r="C6" s="106"/>
      <c r="D6" s="102"/>
      <c r="E6" s="104"/>
      <c r="F6" s="104"/>
      <c r="G6" s="105"/>
      <c r="H6" s="104"/>
      <c r="I6" s="103"/>
      <c r="J6" s="102"/>
      <c r="K6" s="103"/>
      <c r="L6" s="102"/>
      <c r="M6" s="103"/>
      <c r="N6" s="102"/>
      <c r="O6" s="103"/>
      <c r="P6" s="102"/>
      <c r="Q6" s="101"/>
    </row>
    <row r="7" spans="1:22" s="56" customFormat="1" ht="10.5" customHeight="1">
      <c r="A7" s="67">
        <v>1</v>
      </c>
      <c r="B7" s="66">
        <f>IF($D7="","",VLOOKUP($D7,'[1]PRIPREMA DEVOJCICE GT '!$A$7:$P$38,15))</f>
        <v>0</v>
      </c>
      <c r="C7" s="66">
        <f>IF($D7="","",VLOOKUP($D7,'[1]PRIPREMA DEVOJCICE GT '!$A$7:$P$38,16))</f>
        <v>0</v>
      </c>
      <c r="D7" s="65">
        <v>1</v>
      </c>
      <c r="E7" s="64" t="str">
        <f>UPPER(IF($D7="","",VLOOKUP($D7,'[1]PRIPREMA DEVOJCICE GT '!$A$7:$P$38,2)))</f>
        <v>SENIĆ</v>
      </c>
      <c r="F7" s="64" t="str">
        <f>IF($D7="","",VLOOKUP($D7,'[1]PRIPREMA DEVOJCICE GT '!$A$7:$P$38,3))</f>
        <v>NATALIJA</v>
      </c>
      <c r="G7" s="64"/>
      <c r="H7" s="64" t="str">
        <f>IF($D7="","",VLOOKUP($D7,'[1]PRIPREMA DEVOJCICE GT '!$A$7:$P$38,4))</f>
        <v>OKG</v>
      </c>
      <c r="I7" s="77"/>
      <c r="J7" s="62"/>
      <c r="K7" s="62"/>
      <c r="L7" s="62"/>
      <c r="M7" s="62"/>
      <c r="N7" s="61"/>
      <c r="O7" s="60"/>
      <c r="P7" s="59"/>
      <c r="Q7" s="58"/>
      <c r="R7" s="57"/>
      <c r="T7" s="99" t="e">
        <f>#REF!</f>
        <v>#REF!</v>
      </c>
      <c r="V7" s="99" t="str">
        <f>F$7&amp;" "&amp;E$7</f>
        <v>NATALIJA SENIĆ</v>
      </c>
    </row>
    <row r="8" spans="1:22" s="56" customFormat="1" ht="9" customHeight="1">
      <c r="A8" s="75"/>
      <c r="B8" s="74"/>
      <c r="C8" s="74"/>
      <c r="D8" s="74"/>
      <c r="E8" s="62"/>
      <c r="F8" s="62"/>
      <c r="G8" s="73"/>
      <c r="H8" s="72" t="s">
        <v>32</v>
      </c>
      <c r="I8" s="71" t="s">
        <v>34</v>
      </c>
      <c r="J8" s="77" t="str">
        <f>UPPER(IF(OR(I8="a",I8="as"),E7,IF(OR(I8="b",I8="bs"),E9,)))</f>
        <v>SENIĆ</v>
      </c>
      <c r="K8" s="77"/>
      <c r="L8" s="62"/>
      <c r="M8" s="62"/>
      <c r="N8" s="61"/>
      <c r="O8" s="60"/>
      <c r="P8" s="59"/>
      <c r="Q8" s="58"/>
      <c r="R8" s="57"/>
      <c r="T8" s="98" t="e">
        <f>#REF!</f>
        <v>#REF!</v>
      </c>
      <c r="V8" s="98" t="str">
        <f>F$9&amp;" "&amp;E$9</f>
        <v> BYE</v>
      </c>
    </row>
    <row r="9" spans="1:22" s="56" customFormat="1" ht="9" customHeight="1">
      <c r="A9" s="75">
        <v>2</v>
      </c>
      <c r="B9" s="66">
        <f>IF($D9="","",VLOOKUP($D9,'[1]PRIPREMA DEVOJCICE GT '!$A$7:$P$38,15))</f>
      </c>
      <c r="C9" s="66">
        <f>IF($D9="","",VLOOKUP($D9,'[1]PRIPREMA DEVOJCICE GT '!$A$7:$P$38,16))</f>
      </c>
      <c r="D9" s="65"/>
      <c r="E9" s="66" t="s">
        <v>33</v>
      </c>
      <c r="F9" s="66">
        <f>IF($D9="","",VLOOKUP($D9,'[1]PRIPREMA DEVOJCICE GT '!$A$7:$P$38,3))</f>
      </c>
      <c r="G9" s="66"/>
      <c r="H9" s="66">
        <f>IF($D9="","",VLOOKUP($D9,'[1]PRIPREMA DEVOJCICE GT '!$A$7:$P$38,4))</f>
      </c>
      <c r="I9" s="84"/>
      <c r="J9" s="80"/>
      <c r="K9" s="134"/>
      <c r="L9" s="62"/>
      <c r="M9" s="62"/>
      <c r="N9" s="61"/>
      <c r="O9" s="60"/>
      <c r="P9" s="59"/>
      <c r="Q9" s="58"/>
      <c r="R9" s="57"/>
      <c r="T9" s="98" t="e">
        <f>#REF!</f>
        <v>#REF!</v>
      </c>
      <c r="V9" s="98" t="str">
        <f>F$11&amp;" "&amp;E$11</f>
        <v>ANAMARIJA ĆAKIĆ</v>
      </c>
    </row>
    <row r="10" spans="1:22" s="56" customFormat="1" ht="9" customHeight="1">
      <c r="A10" s="75"/>
      <c r="B10" s="74"/>
      <c r="C10" s="74"/>
      <c r="D10" s="81"/>
      <c r="E10" s="62"/>
      <c r="F10" s="62"/>
      <c r="G10" s="73"/>
      <c r="H10" s="62"/>
      <c r="I10" s="80"/>
      <c r="J10" s="135" t="s">
        <v>32</v>
      </c>
      <c r="K10" s="136"/>
      <c r="L10" s="137" t="s">
        <v>76</v>
      </c>
      <c r="M10" s="90"/>
      <c r="N10" s="68"/>
      <c r="O10" s="68"/>
      <c r="P10" s="59"/>
      <c r="Q10" s="58"/>
      <c r="R10" s="57"/>
      <c r="T10" s="98" t="e">
        <f>#REF!</f>
        <v>#REF!</v>
      </c>
      <c r="V10" s="98" t="str">
        <f>F$13&amp;" "&amp;E$13</f>
        <v>ANASTASIJA RADOJEVIĆ</v>
      </c>
    </row>
    <row r="11" spans="1:22" s="56" customFormat="1" ht="9" customHeight="1">
      <c r="A11" s="75">
        <v>3</v>
      </c>
      <c r="B11" s="66">
        <f>IF($D11="","",VLOOKUP($D11,'[1]PRIPREMA DEVOJCICE GT '!$A$7:$P$38,15))</f>
        <v>0</v>
      </c>
      <c r="C11" s="66">
        <f>IF($D11="","",VLOOKUP($D11,'[1]PRIPREMA DEVOJCICE GT '!$A$7:$P$38,16))</f>
        <v>0</v>
      </c>
      <c r="D11" s="65">
        <v>12</v>
      </c>
      <c r="E11" s="66" t="str">
        <f>UPPER(IF($D11="","",VLOOKUP($D11,'[1]PRIPREMA DEVOJCICE GT '!$A$7:$P$38,2)))</f>
        <v>ĆAKIĆ</v>
      </c>
      <c r="F11" s="66" t="str">
        <f>IF($D11="","",VLOOKUP($D11,'[1]PRIPREMA DEVOJCICE GT '!$A$7:$P$38,3))</f>
        <v>ANAMARIJA</v>
      </c>
      <c r="G11" s="66"/>
      <c r="H11" s="66" t="str">
        <f>IF($D11="","",VLOOKUP($D11,'[1]PRIPREMA DEVOJCICE GT '!$A$7:$P$38,4))</f>
        <v>SPA</v>
      </c>
      <c r="I11" s="77"/>
      <c r="J11" s="80"/>
      <c r="K11" s="134"/>
      <c r="L11" s="80" t="s">
        <v>77</v>
      </c>
      <c r="M11" s="82"/>
      <c r="N11" s="68"/>
      <c r="O11" s="68"/>
      <c r="P11" s="59"/>
      <c r="Q11" s="58"/>
      <c r="R11" s="57"/>
      <c r="T11" s="98" t="e">
        <f>#REF!</f>
        <v>#REF!</v>
      </c>
      <c r="V11" s="98" t="str">
        <f>F$15&amp;" "&amp;E$15</f>
        <v>ANAMARIJA KOVAČEVIĆ</v>
      </c>
    </row>
    <row r="12" spans="1:22" s="56" customFormat="1" ht="9" customHeight="1">
      <c r="A12" s="75"/>
      <c r="B12" s="74"/>
      <c r="C12" s="74"/>
      <c r="D12" s="81"/>
      <c r="E12" s="62"/>
      <c r="F12" s="62"/>
      <c r="G12" s="73"/>
      <c r="H12" s="72" t="s">
        <v>32</v>
      </c>
      <c r="I12" s="71"/>
      <c r="J12" s="77" t="s">
        <v>59</v>
      </c>
      <c r="K12" s="84"/>
      <c r="L12" s="80"/>
      <c r="M12" s="82"/>
      <c r="N12" s="68"/>
      <c r="O12" s="68"/>
      <c r="P12" s="59"/>
      <c r="Q12" s="58"/>
      <c r="R12" s="57"/>
      <c r="T12" s="98" t="e">
        <f>#REF!</f>
        <v>#REF!</v>
      </c>
      <c r="V12" s="98" t="str">
        <f>F$17&amp;" "&amp;E$17</f>
        <v>KRISTINA STAMENKOVIĆ</v>
      </c>
    </row>
    <row r="13" spans="1:22" s="56" customFormat="1" ht="9" customHeight="1">
      <c r="A13" s="75">
        <v>4</v>
      </c>
      <c r="B13" s="66">
        <f>IF($D13="","",VLOOKUP($D13,'[1]PRIPREMA DEVOJCICE GT '!$A$7:$P$38,15))</f>
        <v>0</v>
      </c>
      <c r="C13" s="66">
        <f>IF($D13="","",VLOOKUP($D13,'[1]PRIPREMA DEVOJCICE GT '!$A$7:$P$38,16))</f>
        <v>0</v>
      </c>
      <c r="D13" s="65">
        <v>13</v>
      </c>
      <c r="E13" s="66" t="str">
        <f>UPPER(IF($D13="","",VLOOKUP($D13,'[1]PRIPREMA DEVOJCICE GT '!$A$7:$P$38,2)))</f>
        <v>RADOJEVIĆ</v>
      </c>
      <c r="F13" s="66" t="str">
        <f>IF($D13="","",VLOOKUP($D13,'[1]PRIPREMA DEVOJCICE GT '!$A$7:$P$38,3))</f>
        <v>ANASTASIJA</v>
      </c>
      <c r="G13" s="66"/>
      <c r="H13" s="66" t="str">
        <f>IF($D13="","",VLOOKUP($D13,'[1]PRIPREMA DEVOJCICE GT '!$A$7:$P$38,4))</f>
        <v>ABO</v>
      </c>
      <c r="I13" s="63"/>
      <c r="J13" s="80" t="s">
        <v>60</v>
      </c>
      <c r="K13" s="80"/>
      <c r="L13" s="80"/>
      <c r="M13" s="82"/>
      <c r="N13" s="68"/>
      <c r="O13" s="68"/>
      <c r="P13" s="59"/>
      <c r="Q13" s="58"/>
      <c r="R13" s="57"/>
      <c r="T13" s="98" t="e">
        <f>#REF!</f>
        <v>#REF!</v>
      </c>
      <c r="V13" s="98" t="str">
        <f>F$19&amp;" "&amp;E$19</f>
        <v> BYE</v>
      </c>
    </row>
    <row r="14" spans="1:22" s="56" customFormat="1" ht="9" customHeight="1">
      <c r="A14" s="75"/>
      <c r="B14" s="74"/>
      <c r="C14" s="74"/>
      <c r="D14" s="81"/>
      <c r="E14" s="62"/>
      <c r="F14" s="62"/>
      <c r="G14" s="73"/>
      <c r="H14" s="87"/>
      <c r="I14" s="80"/>
      <c r="J14" s="80"/>
      <c r="K14" s="80"/>
      <c r="L14" s="135" t="s">
        <v>32</v>
      </c>
      <c r="M14" s="79"/>
      <c r="N14" s="137" t="s">
        <v>76</v>
      </c>
      <c r="O14" s="90"/>
      <c r="P14" s="59"/>
      <c r="Q14" s="58"/>
      <c r="R14" s="57"/>
      <c r="T14" s="98" t="e">
        <f>#REF!</f>
        <v>#REF!</v>
      </c>
      <c r="V14" s="98" t="str">
        <f>F$21&amp;" "&amp;E$21</f>
        <v>JELENA JEVTIC</v>
      </c>
    </row>
    <row r="15" spans="1:22" s="56" customFormat="1" ht="9" customHeight="1">
      <c r="A15" s="75">
        <v>5</v>
      </c>
      <c r="B15" s="66">
        <f>IF($D15="","",VLOOKUP($D15,'[1]PRIPREMA DEVOJCICE GT '!$A$7:$P$38,15))</f>
        <v>0</v>
      </c>
      <c r="C15" s="66">
        <f>IF($D15="","",VLOOKUP($D15,'[1]PRIPREMA DEVOJCICE GT '!$A$7:$P$38,16))</f>
        <v>0</v>
      </c>
      <c r="D15" s="65">
        <v>9</v>
      </c>
      <c r="E15" s="66" t="str">
        <f>UPPER(IF($D15="","",VLOOKUP($D15,'[1]PRIPREMA DEVOJCICE GT '!$A$7:$P$38,2)))</f>
        <v>KOVAČEVIĆ</v>
      </c>
      <c r="F15" s="66" t="str">
        <f>IF($D15="","",VLOOKUP($D15,'[1]PRIPREMA DEVOJCICE GT '!$A$7:$P$38,3))</f>
        <v>ANAMARIJA</v>
      </c>
      <c r="G15" s="66"/>
      <c r="H15" s="66" t="str">
        <f>IF($D15="","",VLOOKUP($D15,'[1]PRIPREMA DEVOJCICE GT '!$A$7:$P$38,4))</f>
        <v>BAN</v>
      </c>
      <c r="I15" s="85"/>
      <c r="J15" s="80"/>
      <c r="K15" s="80"/>
      <c r="L15" s="80"/>
      <c r="M15" s="82"/>
      <c r="N15" s="80" t="s">
        <v>86</v>
      </c>
      <c r="O15" s="88"/>
      <c r="P15" s="61"/>
      <c r="Q15" s="60"/>
      <c r="R15" s="57"/>
      <c r="T15" s="98" t="e">
        <f>#REF!</f>
        <v>#REF!</v>
      </c>
      <c r="V15" s="98" t="str">
        <f>F$23&amp;" "&amp;E$23</f>
        <v>MARIJA RISTANOVIĆ</v>
      </c>
    </row>
    <row r="16" spans="1:22" s="56" customFormat="1" ht="9" customHeight="1" thickBot="1">
      <c r="A16" s="75"/>
      <c r="B16" s="74"/>
      <c r="C16" s="74"/>
      <c r="D16" s="81"/>
      <c r="E16" s="62"/>
      <c r="F16" s="62"/>
      <c r="G16" s="73"/>
      <c r="H16" s="72" t="s">
        <v>32</v>
      </c>
      <c r="I16" s="71"/>
      <c r="J16" s="77" t="s">
        <v>61</v>
      </c>
      <c r="K16" s="77"/>
      <c r="L16" s="80"/>
      <c r="M16" s="82"/>
      <c r="N16" s="138"/>
      <c r="O16" s="88"/>
      <c r="P16" s="61"/>
      <c r="Q16" s="60"/>
      <c r="R16" s="57"/>
      <c r="T16" s="94" t="e">
        <f>#REF!</f>
        <v>#REF!</v>
      </c>
      <c r="V16" s="98" t="str">
        <f>F$25&amp;" "&amp;E$25</f>
        <v> BYE</v>
      </c>
    </row>
    <row r="17" spans="1:22" s="56" customFormat="1" ht="9" customHeight="1">
      <c r="A17" s="75">
        <v>6</v>
      </c>
      <c r="B17" s="66">
        <f>IF($D17="","",VLOOKUP($D17,'[1]PRIPREMA DEVOJCICE GT '!$A$7:$P$38,15))</f>
        <v>0</v>
      </c>
      <c r="C17" s="66">
        <f>IF($D17="","",VLOOKUP($D17,'[1]PRIPREMA DEVOJCICE GT '!$A$7:$P$38,16))</f>
        <v>0</v>
      </c>
      <c r="D17" s="65">
        <v>15</v>
      </c>
      <c r="E17" s="66" t="str">
        <f>UPPER(IF($D17="","",VLOOKUP($D17,'[1]PRIPREMA DEVOJCICE GT '!$A$7:$P$38,2)))</f>
        <v>STAMENKOVIĆ</v>
      </c>
      <c r="F17" s="66" t="str">
        <f>IF($D17="","",VLOOKUP($D17,'[1]PRIPREMA DEVOJCICE GT '!$A$7:$P$38,3))</f>
        <v>KRISTINA</v>
      </c>
      <c r="G17" s="66"/>
      <c r="H17" s="66" t="str">
        <f>IF($D17="","",VLOOKUP($D17,'[1]PRIPREMA DEVOJCICE GT '!$A$7:$P$38,4))</f>
        <v>CZ</v>
      </c>
      <c r="I17" s="84"/>
      <c r="J17" s="80" t="s">
        <v>62</v>
      </c>
      <c r="K17" s="134"/>
      <c r="L17" s="80"/>
      <c r="M17" s="82"/>
      <c r="N17" s="138"/>
      <c r="O17" s="88"/>
      <c r="P17" s="61"/>
      <c r="Q17" s="60"/>
      <c r="R17" s="57"/>
      <c r="V17" s="98" t="str">
        <f>F$27&amp;" "&amp;E$27</f>
        <v> DJORDJEVIC </v>
      </c>
    </row>
    <row r="18" spans="1:22" s="56" customFormat="1" ht="9" customHeight="1">
      <c r="A18" s="75"/>
      <c r="B18" s="74"/>
      <c r="C18" s="74"/>
      <c r="D18" s="81"/>
      <c r="E18" s="62"/>
      <c r="F18" s="62"/>
      <c r="G18" s="73"/>
      <c r="H18" s="62"/>
      <c r="I18" s="80"/>
      <c r="J18" s="135" t="s">
        <v>32</v>
      </c>
      <c r="K18" s="136"/>
      <c r="L18" s="137" t="s">
        <v>78</v>
      </c>
      <c r="M18" s="78"/>
      <c r="N18" s="138"/>
      <c r="O18" s="88"/>
      <c r="P18" s="61"/>
      <c r="Q18" s="60"/>
      <c r="R18" s="57"/>
      <c r="V18" s="98" t="str">
        <f>F$29&amp;" "&amp;E$29</f>
        <v>IVANA SOLAREVIĆ</v>
      </c>
    </row>
    <row r="19" spans="1:22" s="56" customFormat="1" ht="9" customHeight="1">
      <c r="A19" s="75">
        <v>7</v>
      </c>
      <c r="B19" s="66">
        <f>IF($D19="","",VLOOKUP($D19,'[1]PRIPREMA DEVOJCICE GT '!$A$7:$P$38,15))</f>
      </c>
      <c r="C19" s="66">
        <f>IF($D19="","",VLOOKUP($D19,'[1]PRIPREMA DEVOJCICE GT '!$A$7:$P$38,16))</f>
      </c>
      <c r="D19" s="65"/>
      <c r="E19" s="66" t="s">
        <v>33</v>
      </c>
      <c r="F19" s="66">
        <f>IF($D19="","",VLOOKUP($D19,'[1]PRIPREMA DEVOJCICE GT '!$A$7:$P$38,3))</f>
      </c>
      <c r="G19" s="66"/>
      <c r="H19" s="66">
        <f>IF($D19="","",VLOOKUP($D19,'[1]PRIPREMA DEVOJCICE GT '!$A$7:$P$38,4))</f>
      </c>
      <c r="I19" s="77"/>
      <c r="J19" s="80"/>
      <c r="K19" s="134"/>
      <c r="L19" s="80" t="s">
        <v>79</v>
      </c>
      <c r="M19" s="68"/>
      <c r="N19" s="138"/>
      <c r="O19" s="88"/>
      <c r="P19" s="61"/>
      <c r="Q19" s="60"/>
      <c r="R19" s="57"/>
      <c r="V19" s="98" t="str">
        <f>F$31&amp;" "&amp;E$31</f>
        <v>ANA JOŠIĆ</v>
      </c>
    </row>
    <row r="20" spans="1:22" s="56" customFormat="1" ht="9" customHeight="1">
      <c r="A20" s="75"/>
      <c r="B20" s="74"/>
      <c r="C20" s="74"/>
      <c r="D20" s="74"/>
      <c r="E20" s="62"/>
      <c r="F20" s="62"/>
      <c r="G20" s="73"/>
      <c r="H20" s="72" t="s">
        <v>32</v>
      </c>
      <c r="I20" s="71" t="s">
        <v>31</v>
      </c>
      <c r="J20" s="77" t="str">
        <f>UPPER(IF(OR(I20="a",I20="as"),E19,IF(OR(I20="b",I20="bs"),E21,)))</f>
        <v>JEVTIC</v>
      </c>
      <c r="K20" s="84"/>
      <c r="L20" s="80"/>
      <c r="M20" s="68"/>
      <c r="N20" s="138"/>
      <c r="O20" s="88"/>
      <c r="P20" s="61"/>
      <c r="Q20" s="60"/>
      <c r="R20" s="57"/>
      <c r="V20" s="98" t="str">
        <f>F$33&amp;" "&amp;E$33</f>
        <v>VASILISA SERGEEVNA</v>
      </c>
    </row>
    <row r="21" spans="1:22" s="56" customFormat="1" ht="9" customHeight="1">
      <c r="A21" s="67">
        <v>8</v>
      </c>
      <c r="B21" s="66">
        <f>IF($D21="","",VLOOKUP($D21,'[1]PRIPREMA DEVOJCICE GT '!$A$7:$P$38,15))</f>
        <v>0</v>
      </c>
      <c r="C21" s="66">
        <f>IF($D21="","",VLOOKUP($D21,'[1]PRIPREMA DEVOJCICE GT '!$A$7:$P$38,16))</f>
        <v>0</v>
      </c>
      <c r="D21" s="65">
        <v>5</v>
      </c>
      <c r="E21" s="64" t="str">
        <f>UPPER(IF($D21="","",VLOOKUP($D21,'[1]PRIPREMA DEVOJCICE GT '!$A$7:$P$38,2)))</f>
        <v>JEVTIC</v>
      </c>
      <c r="F21" s="64" t="str">
        <f>IF($D21="","",VLOOKUP($D21,'[1]PRIPREMA DEVOJCICE GT '!$A$7:$P$38,3))</f>
        <v>JELENA</v>
      </c>
      <c r="G21" s="64"/>
      <c r="H21" s="64" t="str">
        <f>IF($D21="","",VLOOKUP($D21,'[1]PRIPREMA DEVOJCICE GT '!$A$7:$P$38,4))</f>
        <v>PUM</v>
      </c>
      <c r="I21" s="63"/>
      <c r="J21" s="80"/>
      <c r="K21" s="80"/>
      <c r="L21" s="80"/>
      <c r="M21" s="68"/>
      <c r="N21" s="138"/>
      <c r="O21" s="88"/>
      <c r="P21" s="61"/>
      <c r="Q21" s="60"/>
      <c r="R21" s="57"/>
      <c r="V21" s="98" t="str">
        <f>F$35&amp;" "&amp;E$35</f>
        <v>ANDRIJANA LEPOJEVIC</v>
      </c>
    </row>
    <row r="22" spans="1:22" s="56" customFormat="1" ht="9" customHeight="1">
      <c r="A22" s="75"/>
      <c r="B22" s="74"/>
      <c r="C22" s="74"/>
      <c r="D22" s="74"/>
      <c r="E22" s="87"/>
      <c r="F22" s="87"/>
      <c r="G22" s="91"/>
      <c r="H22" s="87"/>
      <c r="I22" s="80"/>
      <c r="J22" s="80"/>
      <c r="K22" s="80"/>
      <c r="L22" s="80"/>
      <c r="M22" s="68"/>
      <c r="N22" s="135" t="s">
        <v>32</v>
      </c>
      <c r="O22" s="79"/>
      <c r="P22" s="137" t="s">
        <v>76</v>
      </c>
      <c r="Q22" s="92"/>
      <c r="R22" s="57"/>
      <c r="V22" s="98" t="str">
        <f>F$37&amp;" "&amp;E$37</f>
        <v>NIKOLINA NAUMOSKI</v>
      </c>
    </row>
    <row r="23" spans="1:22" s="56" customFormat="1" ht="9" customHeight="1">
      <c r="A23" s="67">
        <v>9</v>
      </c>
      <c r="B23" s="66">
        <f>IF($D23="","",VLOOKUP($D23,'[1]PRIPREMA DEVOJCICE GT '!$A$7:$P$38,15))</f>
        <v>0</v>
      </c>
      <c r="C23" s="66">
        <f>IF($D23="","",VLOOKUP($D23,'[1]PRIPREMA DEVOJCICE GT '!$A$7:$P$38,16))</f>
        <v>0</v>
      </c>
      <c r="D23" s="65">
        <v>3</v>
      </c>
      <c r="E23" s="64" t="str">
        <f>UPPER(IF($D23="","",VLOOKUP($D23,'[1]PRIPREMA DEVOJCICE GT '!$A$7:$P$38,2)))</f>
        <v>RISTANOVIĆ</v>
      </c>
      <c r="F23" s="64" t="str">
        <f>IF($D23="","",VLOOKUP($D23,'[1]PRIPREMA DEVOJCICE GT '!$A$7:$P$38,3))</f>
        <v>MARIJA</v>
      </c>
      <c r="G23" s="64"/>
      <c r="H23" s="64" t="str">
        <f>IF($D23="","",VLOOKUP($D23,'[1]PRIPREMA DEVOJCICE GT '!$A$7:$P$38,4))</f>
        <v>DJU</v>
      </c>
      <c r="I23" s="77"/>
      <c r="J23" s="80"/>
      <c r="K23" s="80"/>
      <c r="L23" s="80"/>
      <c r="M23" s="68"/>
      <c r="N23" s="138"/>
      <c r="O23" s="88"/>
      <c r="P23" s="80" t="s">
        <v>89</v>
      </c>
      <c r="Q23" s="88"/>
      <c r="R23" s="57"/>
      <c r="V23" s="98" t="str">
        <f>F$39&amp;" "&amp;E$39</f>
        <v>ALEKSANDRA BLAGOJEVIĆ</v>
      </c>
    </row>
    <row r="24" spans="1:22" s="56" customFormat="1" ht="9" customHeight="1">
      <c r="A24" s="75"/>
      <c r="B24" s="74"/>
      <c r="C24" s="74"/>
      <c r="D24" s="74"/>
      <c r="E24" s="62"/>
      <c r="F24" s="62"/>
      <c r="G24" s="73"/>
      <c r="H24" s="72" t="s">
        <v>32</v>
      </c>
      <c r="I24" s="71" t="s">
        <v>34</v>
      </c>
      <c r="J24" s="77" t="str">
        <f>UPPER(IF(OR(I24="a",I24="as"),E23,IF(OR(I24="b",I24="bs"),E25,)))</f>
        <v>RISTANOVIĆ</v>
      </c>
      <c r="K24" s="77"/>
      <c r="L24" s="80"/>
      <c r="M24" s="68"/>
      <c r="N24" s="138"/>
      <c r="O24" s="88"/>
      <c r="P24" s="61"/>
      <c r="Q24" s="88"/>
      <c r="R24" s="57"/>
      <c r="V24" s="98" t="str">
        <f>F$41&amp;" "&amp;E$41</f>
        <v>NASTASIJA TOŠKOVIĆ</v>
      </c>
    </row>
    <row r="25" spans="1:22" s="56" customFormat="1" ht="9" customHeight="1">
      <c r="A25" s="75">
        <v>10</v>
      </c>
      <c r="B25" s="66">
        <f>IF($D25="","",VLOOKUP($D25,'[1]PRIPREMA DEVOJCICE GT '!$A$7:$P$38,15))</f>
      </c>
      <c r="C25" s="66">
        <f>IF($D25="","",VLOOKUP($D25,'[1]PRIPREMA DEVOJCICE GT '!$A$7:$P$38,16))</f>
      </c>
      <c r="D25" s="65"/>
      <c r="E25" s="66" t="s">
        <v>33</v>
      </c>
      <c r="F25" s="66">
        <f>IF($D25="","",VLOOKUP($D25,'[1]PRIPREMA DEVOJCICE GT '!$A$7:$P$38,3))</f>
      </c>
      <c r="G25" s="66"/>
      <c r="H25" s="66">
        <f>IF($D25="","",VLOOKUP($D25,'[1]PRIPREMA DEVOJCICE GT '!$A$7:$P$38,4))</f>
      </c>
      <c r="I25" s="84"/>
      <c r="J25" s="80"/>
      <c r="K25" s="134"/>
      <c r="L25" s="80"/>
      <c r="M25" s="68"/>
      <c r="N25" s="138"/>
      <c r="O25" s="88"/>
      <c r="P25" s="61"/>
      <c r="Q25" s="88"/>
      <c r="R25" s="57"/>
      <c r="V25" s="98" t="str">
        <f>F$43&amp;" "&amp;E$43</f>
        <v>JELENA JOVANOVIĆ</v>
      </c>
    </row>
    <row r="26" spans="1:22" s="56" customFormat="1" ht="9" customHeight="1">
      <c r="A26" s="75"/>
      <c r="B26" s="74"/>
      <c r="C26" s="74"/>
      <c r="D26" s="81"/>
      <c r="E26" s="62"/>
      <c r="F26" s="62"/>
      <c r="G26" s="73"/>
      <c r="H26" s="62"/>
      <c r="I26" s="80"/>
      <c r="J26" s="135" t="s">
        <v>32</v>
      </c>
      <c r="K26" s="136"/>
      <c r="L26" s="137" t="s">
        <v>80</v>
      </c>
      <c r="M26" s="90"/>
      <c r="N26" s="138"/>
      <c r="O26" s="88"/>
      <c r="P26" s="61"/>
      <c r="Q26" s="88"/>
      <c r="R26" s="57"/>
      <c r="V26" s="98" t="str">
        <f>F$45&amp;" "&amp;E$45</f>
        <v>ALEKSANDRA KOVAČEVIĆ</v>
      </c>
    </row>
    <row r="27" spans="1:22" s="56" customFormat="1" ht="9" customHeight="1">
      <c r="A27" s="75">
        <v>11</v>
      </c>
      <c r="B27" s="66">
        <f>IF($D27="","",VLOOKUP($D27,'[1]PRIPREMA DEVOJCICE GT '!$A$7:$P$38,15))</f>
        <v>0</v>
      </c>
      <c r="C27" s="66">
        <f>IF($D27="","",VLOOKUP($D27,'[1]PRIPREMA DEVOJCICE GT '!$A$7:$P$38,16))</f>
        <v>0</v>
      </c>
      <c r="D27" s="65">
        <v>20</v>
      </c>
      <c r="E27" s="66" t="s">
        <v>39</v>
      </c>
      <c r="F27" s="66"/>
      <c r="G27" s="66" t="s">
        <v>38</v>
      </c>
      <c r="H27" s="66" t="s">
        <v>37</v>
      </c>
      <c r="I27" s="77"/>
      <c r="J27" s="80"/>
      <c r="K27" s="134"/>
      <c r="L27" s="80" t="s">
        <v>81</v>
      </c>
      <c r="M27" s="82"/>
      <c r="N27" s="138"/>
      <c r="O27" s="88"/>
      <c r="P27" s="61"/>
      <c r="Q27" s="88"/>
      <c r="R27" s="57"/>
      <c r="V27" s="98" t="str">
        <f>F$47&amp;" "&amp;E$47</f>
        <v>MARIJA ĐURAŠIĆ</v>
      </c>
    </row>
    <row r="28" spans="1:22" s="56" customFormat="1" ht="9" customHeight="1">
      <c r="A28" s="67"/>
      <c r="B28" s="74"/>
      <c r="C28" s="74"/>
      <c r="D28" s="81"/>
      <c r="E28" s="62"/>
      <c r="F28" s="62"/>
      <c r="G28" s="73"/>
      <c r="H28" s="72" t="s">
        <v>32</v>
      </c>
      <c r="I28" s="71"/>
      <c r="J28" s="77" t="s">
        <v>63</v>
      </c>
      <c r="K28" s="84"/>
      <c r="L28" s="80"/>
      <c r="M28" s="82"/>
      <c r="N28" s="138"/>
      <c r="O28" s="88"/>
      <c r="P28" s="61"/>
      <c r="Q28" s="88"/>
      <c r="R28" s="57"/>
      <c r="V28" s="98" t="str">
        <f>F$49&amp;" "&amp;E$49</f>
        <v>IVA KRGA</v>
      </c>
    </row>
    <row r="29" spans="1:22" s="56" customFormat="1" ht="9" customHeight="1">
      <c r="A29" s="75">
        <v>12</v>
      </c>
      <c r="B29" s="66">
        <f>IF($D29="","",VLOOKUP($D29,'[1]PRIPREMA DEVOJCICE GT '!$A$7:$P$38,15))</f>
        <v>0</v>
      </c>
      <c r="C29" s="66">
        <f>IF($D29="","",VLOOKUP($D29,'[1]PRIPREMA DEVOJCICE GT '!$A$7:$P$38,16))</f>
        <v>0</v>
      </c>
      <c r="D29" s="65">
        <v>11</v>
      </c>
      <c r="E29" s="66" t="str">
        <f>UPPER(IF($D29="","",VLOOKUP($D29,'[1]PRIPREMA DEVOJCICE GT '!$A$7:$P$38,2)))</f>
        <v>SOLAREVIĆ</v>
      </c>
      <c r="F29" s="66" t="str">
        <f>IF($D29="","",VLOOKUP($D29,'[1]PRIPREMA DEVOJCICE GT '!$A$7:$P$38,3))</f>
        <v>IVANA</v>
      </c>
      <c r="G29" s="66"/>
      <c r="H29" s="66" t="str">
        <f>IF($D29="","",VLOOKUP($D29,'[1]PRIPREMA DEVOJCICE GT '!$A$7:$P$38,4))</f>
        <v>VRŠ</v>
      </c>
      <c r="I29" s="63"/>
      <c r="J29" s="80" t="s">
        <v>64</v>
      </c>
      <c r="K29" s="80"/>
      <c r="L29" s="80"/>
      <c r="M29" s="82"/>
      <c r="N29" s="138"/>
      <c r="O29" s="88"/>
      <c r="P29" s="61"/>
      <c r="Q29" s="88"/>
      <c r="R29" s="57"/>
      <c r="V29" s="98" t="str">
        <f>F$51&amp;" "&amp;E$51</f>
        <v> BYE</v>
      </c>
    </row>
    <row r="30" spans="1:22" s="56" customFormat="1" ht="9" customHeight="1">
      <c r="A30" s="75"/>
      <c r="B30" s="74"/>
      <c r="C30" s="74"/>
      <c r="D30" s="81"/>
      <c r="E30" s="62"/>
      <c r="F30" s="62"/>
      <c r="G30" s="73"/>
      <c r="H30" s="87"/>
      <c r="I30" s="80"/>
      <c r="J30" s="80"/>
      <c r="K30" s="80"/>
      <c r="L30" s="135" t="s">
        <v>32</v>
      </c>
      <c r="M30" s="79"/>
      <c r="N30" s="77" t="s">
        <v>67</v>
      </c>
      <c r="O30" s="86"/>
      <c r="P30" s="61"/>
      <c r="Q30" s="88"/>
      <c r="R30" s="57"/>
      <c r="V30" s="98" t="str">
        <f>F$53&amp;" "&amp;E$53</f>
        <v>SOFIJA RAJIĆ</v>
      </c>
    </row>
    <row r="31" spans="1:22" s="56" customFormat="1" ht="9" customHeight="1">
      <c r="A31" s="75">
        <v>13</v>
      </c>
      <c r="B31" s="66">
        <f>IF($D31="","",VLOOKUP($D31,'[1]PRIPREMA DEVOJCICE GT '!$A$7:$P$38,15))</f>
        <v>0</v>
      </c>
      <c r="C31" s="66">
        <f>IF($D31="","",VLOOKUP($D31,'[1]PRIPREMA DEVOJCICE GT '!$A$7:$P$38,16))</f>
        <v>0</v>
      </c>
      <c r="D31" s="65">
        <v>17</v>
      </c>
      <c r="E31" s="66" t="str">
        <f>UPPER(IF($D31="","",VLOOKUP($D31,'[1]PRIPREMA DEVOJCICE GT '!$A$7:$P$38,2)))</f>
        <v>JOŠIĆ</v>
      </c>
      <c r="F31" s="66" t="str">
        <f>IF($D31="","",VLOOKUP($D31,'[1]PRIPREMA DEVOJCICE GT '!$A$7:$P$38,3))</f>
        <v>ANA</v>
      </c>
      <c r="G31" s="66"/>
      <c r="H31" s="66" t="str">
        <f>IF($D31="","",VLOOKUP($D31,'[1]PRIPREMA DEVOJCICE GT '!$A$7:$P$38,4))</f>
        <v>SPA</v>
      </c>
      <c r="I31" s="85"/>
      <c r="J31" s="80"/>
      <c r="K31" s="80"/>
      <c r="L31" s="80"/>
      <c r="M31" s="82"/>
      <c r="N31" s="80" t="s">
        <v>87</v>
      </c>
      <c r="O31" s="60"/>
      <c r="P31" s="61"/>
      <c r="Q31" s="88"/>
      <c r="R31" s="57"/>
      <c r="V31" s="98" t="str">
        <f>F$55&amp;" "&amp;E$55</f>
        <v>ANĐELA KNEŽEVIĆ</v>
      </c>
    </row>
    <row r="32" spans="1:22" s="56" customFormat="1" ht="9" customHeight="1">
      <c r="A32" s="75"/>
      <c r="B32" s="74"/>
      <c r="C32" s="74"/>
      <c r="D32" s="81"/>
      <c r="E32" s="62"/>
      <c r="F32" s="62"/>
      <c r="G32" s="73"/>
      <c r="H32" s="72" t="s">
        <v>32</v>
      </c>
      <c r="I32" s="71"/>
      <c r="J32" s="77" t="s">
        <v>65</v>
      </c>
      <c r="K32" s="77"/>
      <c r="L32" s="80"/>
      <c r="M32" s="82"/>
      <c r="N32" s="61"/>
      <c r="O32" s="60"/>
      <c r="P32" s="61"/>
      <c r="Q32" s="88"/>
      <c r="R32" s="57"/>
      <c r="V32" s="98" t="str">
        <f>F$57&amp;" "&amp;E$57</f>
        <v> BYE</v>
      </c>
    </row>
    <row r="33" spans="1:22" s="56" customFormat="1" ht="9" customHeight="1">
      <c r="A33" s="75">
        <v>14</v>
      </c>
      <c r="B33" s="66">
        <f>IF($D33="","",VLOOKUP($D33,'[1]PRIPREMA DEVOJCICE GT '!$A$7:$P$38,15))</f>
        <v>0</v>
      </c>
      <c r="C33" s="66">
        <f>IF($D33="","",VLOOKUP($D33,'[1]PRIPREMA DEVOJCICE GT '!$A$7:$P$38,16))</f>
        <v>0</v>
      </c>
      <c r="D33" s="65">
        <v>21</v>
      </c>
      <c r="E33" s="66" t="str">
        <f>UPPER(IF($D33="","",VLOOKUP($D33,'[1]PRIPREMA DEVOJCICE GT '!$A$7:$P$38,2)))</f>
        <v>SERGEEVNA</v>
      </c>
      <c r="F33" s="66" t="str">
        <f>IF($D33="","",VLOOKUP($D33,'[1]PRIPREMA DEVOJCICE GT '!$A$7:$P$38,3))</f>
        <v>VASILISA</v>
      </c>
      <c r="G33" s="66"/>
      <c r="H33" s="66" t="str">
        <f>IF($D33="","",VLOOKUP($D33,'[1]PRIPREMA DEVOJCICE GT '!$A$7:$P$38,4))</f>
        <v>MED</v>
      </c>
      <c r="I33" s="84"/>
      <c r="J33" s="80" t="s">
        <v>66</v>
      </c>
      <c r="K33" s="134"/>
      <c r="L33" s="80"/>
      <c r="M33" s="82"/>
      <c r="N33" s="61"/>
      <c r="O33" s="60"/>
      <c r="P33" s="61"/>
      <c r="Q33" s="88"/>
      <c r="R33" s="57"/>
      <c r="V33" s="98" t="str">
        <f>F$59&amp;" "&amp;E$59</f>
        <v>VANJA VIDANOVIĆ</v>
      </c>
    </row>
    <row r="34" spans="1:22" s="56" customFormat="1" ht="9" customHeight="1">
      <c r="A34" s="75"/>
      <c r="B34" s="74"/>
      <c r="C34" s="74"/>
      <c r="D34" s="81"/>
      <c r="E34" s="62"/>
      <c r="F34" s="62"/>
      <c r="G34" s="73"/>
      <c r="H34" s="62"/>
      <c r="I34" s="80"/>
      <c r="J34" s="135" t="s">
        <v>32</v>
      </c>
      <c r="K34" s="136"/>
      <c r="L34" s="77" t="s">
        <v>67</v>
      </c>
      <c r="M34" s="78"/>
      <c r="N34" s="61"/>
      <c r="O34" s="60"/>
      <c r="P34" s="61"/>
      <c r="Q34" s="88"/>
      <c r="R34" s="57"/>
      <c r="V34" s="98" t="str">
        <f>F$61&amp;" "&amp;E$61</f>
        <v>ANJA PETKOVIĆ</v>
      </c>
    </row>
    <row r="35" spans="1:22" s="56" customFormat="1" ht="9" customHeight="1">
      <c r="A35" s="75">
        <v>15</v>
      </c>
      <c r="B35" s="66">
        <f>IF($D35="","",VLOOKUP($D35,'[1]PRIPREMA DEVOJCICE GT '!$A$7:$P$38,15))</f>
        <v>0</v>
      </c>
      <c r="C35" s="66">
        <f>IF($D35="","",VLOOKUP($D35,'[1]PRIPREMA DEVOJCICE GT '!$A$7:$P$38,16))</f>
        <v>0</v>
      </c>
      <c r="D35" s="65">
        <v>25</v>
      </c>
      <c r="E35" s="66" t="s">
        <v>36</v>
      </c>
      <c r="F35" s="66" t="str">
        <f>IF($D35="","",VLOOKUP($D35,'[1]PRIPREMA DEVOJCICE GT '!$A$7:$P$38,3))</f>
        <v>ANDRIJANA</v>
      </c>
      <c r="G35" s="66"/>
      <c r="H35" s="66" t="str">
        <f>IF($D35="","",VLOOKUP($D35,'[1]PRIPREMA DEVOJCICE GT '!$A$7:$P$38,4))</f>
        <v>GEM</v>
      </c>
      <c r="I35" s="77"/>
      <c r="J35" s="80"/>
      <c r="K35" s="134"/>
      <c r="L35" s="80" t="s">
        <v>82</v>
      </c>
      <c r="M35" s="68"/>
      <c r="N35" s="61"/>
      <c r="O35" s="60"/>
      <c r="P35" s="61"/>
      <c r="Q35" s="88"/>
      <c r="R35" s="57"/>
      <c r="V35" s="98" t="str">
        <f>F$63&amp;" "&amp;E$63</f>
        <v>ANASTASIJA LUKIĆ</v>
      </c>
    </row>
    <row r="36" spans="1:22" s="56" customFormat="1" ht="9" customHeight="1">
      <c r="A36" s="75"/>
      <c r="B36" s="74"/>
      <c r="C36" s="74"/>
      <c r="D36" s="74"/>
      <c r="E36" s="62"/>
      <c r="F36" s="62"/>
      <c r="G36" s="73"/>
      <c r="H36" s="72" t="s">
        <v>32</v>
      </c>
      <c r="I36" s="71"/>
      <c r="J36" s="77" t="s">
        <v>67</v>
      </c>
      <c r="K36" s="84"/>
      <c r="L36" s="62"/>
      <c r="M36" s="68"/>
      <c r="N36" s="61"/>
      <c r="O36" s="60"/>
      <c r="P36" s="61"/>
      <c r="Q36" s="88"/>
      <c r="R36" s="57"/>
      <c r="V36" s="98" t="str">
        <f>F$65&amp;" "&amp;E$65</f>
        <v>MARIJA ĐUKIĆ</v>
      </c>
    </row>
    <row r="37" spans="1:22" s="56" customFormat="1" ht="9" customHeight="1">
      <c r="A37" s="67">
        <v>16</v>
      </c>
      <c r="B37" s="66">
        <f>IF($D37="","",VLOOKUP($D37,'[1]PRIPREMA DEVOJCICE GT '!$A$7:$P$38,15))</f>
        <v>0</v>
      </c>
      <c r="C37" s="66">
        <f>IF($D37="","",VLOOKUP($D37,'[1]PRIPREMA DEVOJCICE GT '!$A$7:$P$38,16))</f>
        <v>0</v>
      </c>
      <c r="D37" s="65">
        <v>7</v>
      </c>
      <c r="E37" s="64" t="str">
        <f>UPPER(IF($D37="","",VLOOKUP($D37,'[1]PRIPREMA DEVOJCICE GT '!$A$7:$P$38,2)))</f>
        <v>NAUMOSKI</v>
      </c>
      <c r="F37" s="64" t="str">
        <f>IF($D37="","",VLOOKUP($D37,'[1]PRIPREMA DEVOJCICE GT '!$A$7:$P$38,3))</f>
        <v>NIKOLINA</v>
      </c>
      <c r="G37" s="64"/>
      <c r="H37" s="64" t="str">
        <f>IF($D37="","",VLOOKUP($D37,'[1]PRIPREMA DEVOJCICE GT '!$A$7:$P$38,4))</f>
        <v>CZ</v>
      </c>
      <c r="I37" s="63"/>
      <c r="J37" s="80" t="s">
        <v>66</v>
      </c>
      <c r="K37" s="80"/>
      <c r="L37" s="62"/>
      <c r="M37" s="68"/>
      <c r="N37" s="60"/>
      <c r="O37" s="60"/>
      <c r="P37" s="61"/>
      <c r="Q37" s="88"/>
      <c r="R37" s="57"/>
      <c r="V37" s="98" t="str">
        <f>F$67&amp;" "&amp;E$67</f>
        <v> BYE</v>
      </c>
    </row>
    <row r="38" spans="1:22" s="56" customFormat="1" ht="9" customHeight="1" thickBot="1">
      <c r="A38" s="75"/>
      <c r="B38" s="74"/>
      <c r="C38" s="74"/>
      <c r="D38" s="74"/>
      <c r="E38" s="62"/>
      <c r="F38" s="62"/>
      <c r="G38" s="73"/>
      <c r="H38" s="62"/>
      <c r="I38" s="80"/>
      <c r="J38" s="80"/>
      <c r="K38" s="80"/>
      <c r="L38" s="62"/>
      <c r="M38" s="68"/>
      <c r="N38" s="97" t="s">
        <v>35</v>
      </c>
      <c r="O38" s="96"/>
      <c r="P38" s="139" t="s">
        <v>76</v>
      </c>
      <c r="Q38" s="95"/>
      <c r="R38" s="57"/>
      <c r="V38" s="94" t="str">
        <f>F$69&amp;" "&amp;E$69</f>
        <v>JULIJA RADENKOVIĆ</v>
      </c>
    </row>
    <row r="39" spans="1:18" s="56" customFormat="1" ht="9" customHeight="1">
      <c r="A39" s="67">
        <v>17</v>
      </c>
      <c r="B39" s="66">
        <f>IF($D39="","",VLOOKUP($D39,'[1]PRIPREMA DEVOJCICE GT '!$A$7:$P$38,15))</f>
        <v>0</v>
      </c>
      <c r="C39" s="66">
        <f>IF($D39="","",VLOOKUP($D39,'[1]PRIPREMA DEVOJCICE GT '!$A$7:$P$38,16))</f>
        <v>0</v>
      </c>
      <c r="D39" s="65">
        <v>8</v>
      </c>
      <c r="E39" s="64" t="str">
        <f>UPPER(IF($D39="","",VLOOKUP($D39,'[1]PRIPREMA DEVOJCICE GT '!$A$7:$P$38,2)))</f>
        <v>BLAGOJEVIĆ</v>
      </c>
      <c r="F39" s="64" t="str">
        <f>IF($D39="","",VLOOKUP($D39,'[1]PRIPREMA DEVOJCICE GT '!$A$7:$P$38,3))</f>
        <v>ALEKSANDRA</v>
      </c>
      <c r="G39" s="64"/>
      <c r="H39" s="64" t="str">
        <f>IF($D39="","",VLOOKUP($D39,'[1]PRIPREMA DEVOJCICE GT '!$A$7:$P$38,4))</f>
        <v>DJU</v>
      </c>
      <c r="I39" s="77"/>
      <c r="J39" s="80"/>
      <c r="K39" s="80"/>
      <c r="L39" s="62"/>
      <c r="M39" s="68"/>
      <c r="N39" s="72" t="s">
        <v>32</v>
      </c>
      <c r="O39" s="93"/>
      <c r="P39" s="140" t="s">
        <v>90</v>
      </c>
      <c r="Q39" s="88"/>
      <c r="R39" s="57"/>
    </row>
    <row r="40" spans="1:18" s="56" customFormat="1" ht="9" customHeight="1">
      <c r="A40" s="75"/>
      <c r="B40" s="74"/>
      <c r="C40" s="74"/>
      <c r="D40" s="74"/>
      <c r="E40" s="62"/>
      <c r="F40" s="62"/>
      <c r="G40" s="73"/>
      <c r="H40" s="72" t="s">
        <v>32</v>
      </c>
      <c r="I40" s="71"/>
      <c r="J40" s="137" t="s">
        <v>68</v>
      </c>
      <c r="K40" s="77"/>
      <c r="L40" s="62"/>
      <c r="M40" s="68"/>
      <c r="N40" s="61"/>
      <c r="O40" s="60"/>
      <c r="P40" s="61"/>
      <c r="Q40" s="88"/>
      <c r="R40" s="57"/>
    </row>
    <row r="41" spans="1:18" s="56" customFormat="1" ht="9" customHeight="1">
      <c r="A41" s="75">
        <v>18</v>
      </c>
      <c r="B41" s="66">
        <f>IF($D41="","",VLOOKUP($D41,'[1]PRIPREMA DEVOJCICE GT '!$A$7:$P$38,15))</f>
        <v>0</v>
      </c>
      <c r="C41" s="66">
        <f>IF($D41="","",VLOOKUP($D41,'[1]PRIPREMA DEVOJCICE GT '!$A$7:$P$38,16))</f>
        <v>0</v>
      </c>
      <c r="D41" s="65">
        <v>22</v>
      </c>
      <c r="E41" s="66" t="str">
        <f>UPPER(IF($D41="","",VLOOKUP($D41,'[1]PRIPREMA DEVOJCICE GT '!$A$7:$P$38,2)))</f>
        <v>TOŠKOVIĆ</v>
      </c>
      <c r="F41" s="66" t="str">
        <f>IF($D41="","",VLOOKUP($D41,'[1]PRIPREMA DEVOJCICE GT '!$A$7:$P$38,3))</f>
        <v>NASTASIJA</v>
      </c>
      <c r="G41" s="66"/>
      <c r="H41" s="66" t="str">
        <f>IF($D41="","",VLOOKUP($D41,'[1]PRIPREMA DEVOJCICE GT '!$A$7:$P$38,4))</f>
        <v>DRI</v>
      </c>
      <c r="I41" s="84"/>
      <c r="J41" s="80" t="s">
        <v>69</v>
      </c>
      <c r="K41" s="134"/>
      <c r="L41" s="62"/>
      <c r="M41" s="68"/>
      <c r="N41" s="61"/>
      <c r="O41" s="60"/>
      <c r="P41" s="61"/>
      <c r="Q41" s="88"/>
      <c r="R41" s="57"/>
    </row>
    <row r="42" spans="1:18" s="56" customFormat="1" ht="9" customHeight="1">
      <c r="A42" s="75"/>
      <c r="B42" s="74"/>
      <c r="C42" s="74"/>
      <c r="D42" s="81"/>
      <c r="E42" s="62"/>
      <c r="F42" s="62"/>
      <c r="G42" s="73"/>
      <c r="H42" s="62"/>
      <c r="I42" s="80"/>
      <c r="J42" s="72" t="s">
        <v>32</v>
      </c>
      <c r="K42" s="79"/>
      <c r="L42" s="70" t="s">
        <v>70</v>
      </c>
      <c r="M42" s="90"/>
      <c r="N42" s="61"/>
      <c r="O42" s="60"/>
      <c r="P42" s="61"/>
      <c r="Q42" s="88"/>
      <c r="R42" s="57"/>
    </row>
    <row r="43" spans="1:18" s="56" customFormat="1" ht="9" customHeight="1">
      <c r="A43" s="75">
        <v>19</v>
      </c>
      <c r="B43" s="66">
        <f>IF($D43="","",VLOOKUP($D43,'[1]PRIPREMA DEVOJCICE GT '!$A$7:$P$38,15))</f>
        <v>0</v>
      </c>
      <c r="C43" s="66">
        <f>IF($D43="","",VLOOKUP($D43,'[1]PRIPREMA DEVOJCICE GT '!$A$7:$P$38,16))</f>
        <v>0</v>
      </c>
      <c r="D43" s="65">
        <v>19</v>
      </c>
      <c r="E43" s="66" t="str">
        <f>UPPER(IF($D43="","",VLOOKUP($D43,'[1]PRIPREMA DEVOJCICE GT '!$A$7:$P$38,2)))</f>
        <v>JOVANOVIĆ</v>
      </c>
      <c r="F43" s="66" t="str">
        <f>IF($D43="","",VLOOKUP($D43,'[1]PRIPREMA DEVOJCICE GT '!$A$7:$P$38,3))</f>
        <v>JELENA</v>
      </c>
      <c r="G43" s="66"/>
      <c r="H43" s="66" t="str">
        <f>IF($D43="","",VLOOKUP($D43,'[1]PRIPREMA DEVOJCICE GT '!$A$7:$P$38,4))</f>
        <v>STG</v>
      </c>
      <c r="I43" s="77"/>
      <c r="J43" s="62"/>
      <c r="K43" s="76"/>
      <c r="L43" s="80" t="s">
        <v>82</v>
      </c>
      <c r="M43" s="82"/>
      <c r="N43" s="61"/>
      <c r="O43" s="60"/>
      <c r="P43" s="61"/>
      <c r="Q43" s="88"/>
      <c r="R43" s="57"/>
    </row>
    <row r="44" spans="1:18" s="56" customFormat="1" ht="9" customHeight="1">
      <c r="A44" s="75"/>
      <c r="B44" s="74"/>
      <c r="C44" s="74"/>
      <c r="D44" s="81"/>
      <c r="E44" s="62"/>
      <c r="F44" s="62"/>
      <c r="G44" s="73"/>
      <c r="H44" s="72" t="s">
        <v>32</v>
      </c>
      <c r="I44" s="71"/>
      <c r="J44" s="70" t="s">
        <v>70</v>
      </c>
      <c r="K44" s="69"/>
      <c r="L44" s="62"/>
      <c r="M44" s="82"/>
      <c r="N44" s="61"/>
      <c r="O44" s="60"/>
      <c r="P44" s="61"/>
      <c r="Q44" s="88"/>
      <c r="R44" s="57"/>
    </row>
    <row r="45" spans="1:18" s="56" customFormat="1" ht="9" customHeight="1">
      <c r="A45" s="75">
        <v>20</v>
      </c>
      <c r="B45" s="66">
        <f>IF($D45="","",VLOOKUP($D45,'[1]PRIPREMA DEVOJCICE GT '!$A$7:$P$38,15))</f>
        <v>0</v>
      </c>
      <c r="C45" s="66">
        <f>IF($D45="","",VLOOKUP($D45,'[1]PRIPREMA DEVOJCICE GT '!$A$7:$P$38,16))</f>
        <v>0</v>
      </c>
      <c r="D45" s="65">
        <v>14</v>
      </c>
      <c r="E45" s="66" t="str">
        <f>UPPER(IF($D45="","",VLOOKUP($D45,'[1]PRIPREMA DEVOJCICE GT '!$A$7:$P$38,2)))</f>
        <v>KOVAČEVIĆ</v>
      </c>
      <c r="F45" s="66" t="str">
        <f>IF($D45="","",VLOOKUP($D45,'[1]PRIPREMA DEVOJCICE GT '!$A$7:$P$38,3))</f>
        <v>ALEKSANDRA</v>
      </c>
      <c r="G45" s="66"/>
      <c r="H45" s="66" t="str">
        <f>IF($D45="","",VLOOKUP($D45,'[1]PRIPREMA DEVOJCICE GT '!$A$7:$P$38,4))</f>
        <v>PAR</v>
      </c>
      <c r="I45" s="63"/>
      <c r="J45" s="80" t="s">
        <v>66</v>
      </c>
      <c r="K45" s="62"/>
      <c r="L45" s="62"/>
      <c r="M45" s="82"/>
      <c r="N45" s="61"/>
      <c r="O45" s="60"/>
      <c r="P45" s="61"/>
      <c r="Q45" s="88"/>
      <c r="R45" s="57"/>
    </row>
    <row r="46" spans="1:18" s="56" customFormat="1" ht="9" customHeight="1">
      <c r="A46" s="75"/>
      <c r="B46" s="74"/>
      <c r="C46" s="74"/>
      <c r="D46" s="81"/>
      <c r="E46" s="62"/>
      <c r="F46" s="62"/>
      <c r="G46" s="73"/>
      <c r="H46" s="87"/>
      <c r="I46" s="80"/>
      <c r="J46" s="62"/>
      <c r="K46" s="62"/>
      <c r="L46" s="72" t="s">
        <v>32</v>
      </c>
      <c r="M46" s="79"/>
      <c r="N46" s="70" t="s">
        <v>70</v>
      </c>
      <c r="O46" s="92"/>
      <c r="P46" s="61"/>
      <c r="Q46" s="88"/>
      <c r="R46" s="57"/>
    </row>
    <row r="47" spans="1:18" s="56" customFormat="1" ht="9" customHeight="1">
      <c r="A47" s="75">
        <v>21</v>
      </c>
      <c r="B47" s="66">
        <f>IF($D47="","",VLOOKUP($D47,'[1]PRIPREMA DEVOJCICE GT '!$A$7:$P$38,15))</f>
        <v>0</v>
      </c>
      <c r="C47" s="66">
        <f>IF($D47="","",VLOOKUP($D47,'[1]PRIPREMA DEVOJCICE GT '!$A$7:$P$38,16))</f>
        <v>0</v>
      </c>
      <c r="D47" s="65">
        <v>18</v>
      </c>
      <c r="E47" s="66" t="str">
        <f>UPPER(IF($D47="","",VLOOKUP($D47,'[1]PRIPREMA DEVOJCICE GT '!$A$7:$P$38,2)))</f>
        <v>ĐURAŠIĆ</v>
      </c>
      <c r="F47" s="66" t="str">
        <f>IF($D47="","",VLOOKUP($D47,'[1]PRIPREMA DEVOJCICE GT '!$A$7:$P$38,3))</f>
        <v>MARIJA</v>
      </c>
      <c r="G47" s="66"/>
      <c r="H47" s="66" t="str">
        <f>IF($D47="","",VLOOKUP($D47,'[1]PRIPREMA DEVOJCICE GT '!$A$7:$P$38,4))</f>
        <v>VIC</v>
      </c>
      <c r="I47" s="85"/>
      <c r="J47" s="80"/>
      <c r="K47" s="62"/>
      <c r="L47" s="62"/>
      <c r="M47" s="82"/>
      <c r="N47" s="80" t="s">
        <v>75</v>
      </c>
      <c r="O47" s="88"/>
      <c r="P47" s="61"/>
      <c r="Q47" s="88"/>
      <c r="R47" s="57"/>
    </row>
    <row r="48" spans="1:18" s="56" customFormat="1" ht="9" customHeight="1">
      <c r="A48" s="75"/>
      <c r="B48" s="74"/>
      <c r="C48" s="74"/>
      <c r="D48" s="81"/>
      <c r="E48" s="62"/>
      <c r="F48" s="62"/>
      <c r="G48" s="73"/>
      <c r="H48" s="72" t="s">
        <v>32</v>
      </c>
      <c r="I48" s="71"/>
      <c r="J48" s="77" t="s">
        <v>71</v>
      </c>
      <c r="K48" s="70"/>
      <c r="L48" s="62"/>
      <c r="M48" s="82"/>
      <c r="N48" s="61"/>
      <c r="O48" s="88"/>
      <c r="P48" s="61"/>
      <c r="Q48" s="88"/>
      <c r="R48" s="57"/>
    </row>
    <row r="49" spans="1:18" s="56" customFormat="1" ht="9" customHeight="1">
      <c r="A49" s="75">
        <v>22</v>
      </c>
      <c r="B49" s="66">
        <f>IF($D49="","",VLOOKUP($D49,'[1]PRIPREMA DEVOJCICE GT '!$A$7:$P$38,15))</f>
        <v>0</v>
      </c>
      <c r="C49" s="66">
        <f>IF($D49="","",VLOOKUP($D49,'[1]PRIPREMA DEVOJCICE GT '!$A$7:$P$38,16))</f>
        <v>0</v>
      </c>
      <c r="D49" s="65">
        <v>26</v>
      </c>
      <c r="E49" s="66" t="str">
        <f>UPPER(IF($D49="","",VLOOKUP($D49,'[1]PRIPREMA DEVOJCICE GT '!$A$7:$P$38,2)))</f>
        <v>KRGA</v>
      </c>
      <c r="F49" s="66" t="str">
        <f>IF($D49="","",VLOOKUP($D49,'[1]PRIPREMA DEVOJCICE GT '!$A$7:$P$38,3))</f>
        <v>IVA</v>
      </c>
      <c r="G49" s="66"/>
      <c r="H49" s="66" t="str">
        <f>IF($D49="","",VLOOKUP($D49,'[1]PRIPREMA DEVOJCICE GT '!$A$7:$P$38,4))</f>
        <v>CZ</v>
      </c>
      <c r="I49" s="84"/>
      <c r="J49" s="80" t="s">
        <v>69</v>
      </c>
      <c r="K49" s="83"/>
      <c r="L49" s="62"/>
      <c r="M49" s="82"/>
      <c r="N49" s="61"/>
      <c r="O49" s="88"/>
      <c r="P49" s="61"/>
      <c r="Q49" s="88"/>
      <c r="R49" s="57"/>
    </row>
    <row r="50" spans="1:18" s="56" customFormat="1" ht="9" customHeight="1">
      <c r="A50" s="75"/>
      <c r="B50" s="74"/>
      <c r="C50" s="74"/>
      <c r="D50" s="81"/>
      <c r="E50" s="62"/>
      <c r="F50" s="62"/>
      <c r="G50" s="73"/>
      <c r="H50" s="62"/>
      <c r="I50" s="80"/>
      <c r="J50" s="135" t="s">
        <v>32</v>
      </c>
      <c r="K50" s="79"/>
      <c r="L50" s="77" t="s">
        <v>71</v>
      </c>
      <c r="M50" s="78"/>
      <c r="N50" s="61"/>
      <c r="O50" s="88"/>
      <c r="P50" s="61"/>
      <c r="Q50" s="88"/>
      <c r="R50" s="57"/>
    </row>
    <row r="51" spans="1:18" s="56" customFormat="1" ht="9" customHeight="1">
      <c r="A51" s="75">
        <v>23</v>
      </c>
      <c r="B51" s="66">
        <f>IF($D51="","",VLOOKUP($D51,'[1]PRIPREMA DEVOJCICE GT '!$A$7:$P$38,15))</f>
      </c>
      <c r="C51" s="66">
        <f>IF($D51="","",VLOOKUP($D51,'[1]PRIPREMA DEVOJCICE GT '!$A$7:$P$38,16))</f>
      </c>
      <c r="D51" s="65"/>
      <c r="E51" s="66" t="s">
        <v>33</v>
      </c>
      <c r="F51" s="66">
        <f>IF($D51="","",VLOOKUP($D51,'[1]PRIPREMA DEVOJCICE GT '!$A$7:$P$38,3))</f>
      </c>
      <c r="G51" s="66"/>
      <c r="H51" s="66">
        <f>IF($D51="","",VLOOKUP($D51,'[1]PRIPREMA DEVOJCICE GT '!$A$7:$P$38,4))</f>
      </c>
      <c r="I51" s="77"/>
      <c r="J51" s="80"/>
      <c r="K51" s="76"/>
      <c r="L51" s="80" t="s">
        <v>83</v>
      </c>
      <c r="M51" s="68"/>
      <c r="N51" s="61"/>
      <c r="O51" s="88"/>
      <c r="P51" s="61"/>
      <c r="Q51" s="88"/>
      <c r="R51" s="57"/>
    </row>
    <row r="52" spans="1:18" s="56" customFormat="1" ht="9" customHeight="1">
      <c r="A52" s="75"/>
      <c r="B52" s="74"/>
      <c r="C52" s="74"/>
      <c r="D52" s="74"/>
      <c r="E52" s="62"/>
      <c r="F52" s="62"/>
      <c r="G52" s="73"/>
      <c r="H52" s="72" t="s">
        <v>32</v>
      </c>
      <c r="I52" s="71" t="s">
        <v>31</v>
      </c>
      <c r="J52" s="77" t="str">
        <f>UPPER(IF(OR(I52="a",I52="as"),E51,IF(OR(I52="b",I52="bs"),E53,)))</f>
        <v>RAJIĆ</v>
      </c>
      <c r="K52" s="69"/>
      <c r="L52" s="80"/>
      <c r="M52" s="68"/>
      <c r="N52" s="61"/>
      <c r="O52" s="88"/>
      <c r="P52" s="61"/>
      <c r="Q52" s="88"/>
      <c r="R52" s="57"/>
    </row>
    <row r="53" spans="1:18" s="56" customFormat="1" ht="9" customHeight="1">
      <c r="A53" s="67">
        <v>24</v>
      </c>
      <c r="B53" s="66">
        <f>IF($D53="","",VLOOKUP($D53,'[1]PRIPREMA DEVOJCICE GT '!$A$7:$P$38,15))</f>
        <v>0</v>
      </c>
      <c r="C53" s="66">
        <f>IF($D53="","",VLOOKUP($D53,'[1]PRIPREMA DEVOJCICE GT '!$A$7:$P$38,16))</f>
        <v>0</v>
      </c>
      <c r="D53" s="65">
        <v>4</v>
      </c>
      <c r="E53" s="64" t="str">
        <f>UPPER(IF($D53="","",VLOOKUP($D53,'[1]PRIPREMA DEVOJCICE GT '!$A$7:$P$38,2)))</f>
        <v>RAJIĆ</v>
      </c>
      <c r="F53" s="64" t="str">
        <f>IF($D53="","",VLOOKUP($D53,'[1]PRIPREMA DEVOJCICE GT '!$A$7:$P$38,3))</f>
        <v>SOFIJA</v>
      </c>
      <c r="G53" s="64"/>
      <c r="H53" s="64" t="str">
        <f>IF($D53="","",VLOOKUP($D53,'[1]PRIPREMA DEVOJCICE GT '!$A$7:$P$38,4))</f>
        <v>WS</v>
      </c>
      <c r="I53" s="63"/>
      <c r="J53" s="80"/>
      <c r="K53" s="62"/>
      <c r="L53" s="80"/>
      <c r="M53" s="68"/>
      <c r="N53" s="61"/>
      <c r="O53" s="88"/>
      <c r="P53" s="61"/>
      <c r="Q53" s="88"/>
      <c r="R53" s="57"/>
    </row>
    <row r="54" spans="1:18" s="56" customFormat="1" ht="9" customHeight="1">
      <c r="A54" s="75"/>
      <c r="B54" s="74"/>
      <c r="C54" s="74"/>
      <c r="D54" s="74"/>
      <c r="E54" s="87"/>
      <c r="F54" s="87"/>
      <c r="G54" s="91"/>
      <c r="H54" s="87"/>
      <c r="I54" s="80"/>
      <c r="J54" s="80"/>
      <c r="K54" s="62"/>
      <c r="L54" s="80"/>
      <c r="M54" s="68"/>
      <c r="N54" s="72" t="s">
        <v>32</v>
      </c>
      <c r="O54" s="79"/>
      <c r="P54" s="77" t="s">
        <v>72</v>
      </c>
      <c r="Q54" s="86"/>
      <c r="R54" s="57"/>
    </row>
    <row r="55" spans="1:18" s="56" customFormat="1" ht="9" customHeight="1">
      <c r="A55" s="67">
        <v>25</v>
      </c>
      <c r="B55" s="66">
        <f>IF($D55="","",VLOOKUP($D55,'[1]PRIPREMA DEVOJCICE GT '!$A$7:$P$38,15))</f>
        <v>0</v>
      </c>
      <c r="C55" s="66">
        <f>IF($D55="","",VLOOKUP($D55,'[1]PRIPREMA DEVOJCICE GT '!$A$7:$P$38,16))</f>
        <v>0</v>
      </c>
      <c r="D55" s="65">
        <v>6</v>
      </c>
      <c r="E55" s="64" t="str">
        <f>UPPER(IF($D55="","",VLOOKUP($D55,'[1]PRIPREMA DEVOJCICE GT '!$A$7:$P$38,2)))</f>
        <v>KNEŽEVIĆ</v>
      </c>
      <c r="F55" s="64" t="str">
        <f>IF($D55="","",VLOOKUP($D55,'[1]PRIPREMA DEVOJCICE GT '!$A$7:$P$38,3))</f>
        <v>ANĐELA</v>
      </c>
      <c r="G55" s="64"/>
      <c r="H55" s="64" t="str">
        <f>IF($D55="","",VLOOKUP($D55,'[1]PRIPREMA DEVOJCICE GT '!$A$7:$P$38,4))</f>
        <v>SAJ</v>
      </c>
      <c r="I55" s="77"/>
      <c r="J55" s="80"/>
      <c r="K55" s="62"/>
      <c r="L55" s="80"/>
      <c r="M55" s="68"/>
      <c r="N55" s="61"/>
      <c r="O55" s="88"/>
      <c r="P55" s="80" t="s">
        <v>82</v>
      </c>
      <c r="Q55" s="60"/>
      <c r="R55" s="57"/>
    </row>
    <row r="56" spans="1:18" s="56" customFormat="1" ht="9" customHeight="1">
      <c r="A56" s="75"/>
      <c r="B56" s="74"/>
      <c r="C56" s="74"/>
      <c r="D56" s="74"/>
      <c r="E56" s="62"/>
      <c r="F56" s="62"/>
      <c r="G56" s="73"/>
      <c r="H56" s="72" t="s">
        <v>32</v>
      </c>
      <c r="I56" s="71" t="s">
        <v>34</v>
      </c>
      <c r="J56" s="77" t="str">
        <f>UPPER(IF(OR(I56="a",I56="as"),E55,IF(OR(I56="b",I56="bs"),E57,)))</f>
        <v>KNEŽEVIĆ</v>
      </c>
      <c r="K56" s="70"/>
      <c r="L56" s="80"/>
      <c r="M56" s="68"/>
      <c r="N56" s="61"/>
      <c r="O56" s="88"/>
      <c r="P56" s="61"/>
      <c r="Q56" s="60"/>
      <c r="R56" s="57"/>
    </row>
    <row r="57" spans="1:18" s="56" customFormat="1" ht="9" customHeight="1">
      <c r="A57" s="75">
        <v>26</v>
      </c>
      <c r="B57" s="66">
        <f>IF($D57="","",VLOOKUP($D57,'[1]PRIPREMA DEVOJCICE GT '!$A$7:$P$38,15))</f>
      </c>
      <c r="C57" s="66">
        <f>IF($D57="","",VLOOKUP($D57,'[1]PRIPREMA DEVOJCICE GT '!$A$7:$P$38,16))</f>
      </c>
      <c r="D57" s="65"/>
      <c r="E57" s="66" t="s">
        <v>33</v>
      </c>
      <c r="F57" s="66">
        <f>IF($D57="","",VLOOKUP($D57,'[1]PRIPREMA DEVOJCICE GT '!$A$7:$P$38,3))</f>
      </c>
      <c r="G57" s="66"/>
      <c r="H57" s="66">
        <f>IF($D57="","",VLOOKUP($D57,'[1]PRIPREMA DEVOJCICE GT '!$A$7:$P$38,4))</f>
      </c>
      <c r="I57" s="84"/>
      <c r="J57" s="80"/>
      <c r="K57" s="83"/>
      <c r="L57" s="80"/>
      <c r="M57" s="68"/>
      <c r="N57" s="61"/>
      <c r="O57" s="88"/>
      <c r="P57" s="61"/>
      <c r="Q57" s="60"/>
      <c r="R57" s="57"/>
    </row>
    <row r="58" spans="1:18" s="56" customFormat="1" ht="9" customHeight="1">
      <c r="A58" s="75"/>
      <c r="B58" s="74"/>
      <c r="C58" s="74"/>
      <c r="D58" s="81"/>
      <c r="E58" s="62"/>
      <c r="F58" s="62"/>
      <c r="G58" s="73"/>
      <c r="H58" s="62"/>
      <c r="I58" s="80"/>
      <c r="J58" s="135" t="s">
        <v>32</v>
      </c>
      <c r="K58" s="79"/>
      <c r="L58" s="77" t="s">
        <v>72</v>
      </c>
      <c r="M58" s="90"/>
      <c r="N58" s="61"/>
      <c r="O58" s="88"/>
      <c r="P58" s="61"/>
      <c r="Q58" s="60"/>
      <c r="R58" s="57"/>
    </row>
    <row r="59" spans="1:18" s="56" customFormat="1" ht="9" customHeight="1">
      <c r="A59" s="75">
        <v>27</v>
      </c>
      <c r="B59" s="66">
        <f>IF($D59="","",VLOOKUP($D59,'[1]PRIPREMA DEVOJCICE GT '!$A$7:$P$38,15))</f>
        <v>0</v>
      </c>
      <c r="C59" s="66">
        <f>IF($D59="","",VLOOKUP($D59,'[1]PRIPREMA DEVOJCICE GT '!$A$7:$P$38,16))</f>
        <v>0</v>
      </c>
      <c r="D59" s="65">
        <v>10</v>
      </c>
      <c r="E59" s="66" t="str">
        <f>UPPER(IF($D59="","",VLOOKUP($D59,'[1]PRIPREMA DEVOJCICE GT '!$A$7:$P$38,2)))</f>
        <v>VIDANOVIĆ</v>
      </c>
      <c r="F59" s="66" t="str">
        <f>IF($D59="","",VLOOKUP($D59,'[1]PRIPREMA DEVOJCICE GT '!$A$7:$P$38,3))</f>
        <v>VANJA</v>
      </c>
      <c r="G59" s="66"/>
      <c r="H59" s="66" t="str">
        <f>IF($D59="","",VLOOKUP($D59,'[1]PRIPREMA DEVOJCICE GT '!$A$7:$P$38,4))</f>
        <v>SPA</v>
      </c>
      <c r="I59" s="77"/>
      <c r="J59" s="80"/>
      <c r="K59" s="76"/>
      <c r="L59" s="80" t="s">
        <v>84</v>
      </c>
      <c r="M59" s="82"/>
      <c r="N59" s="61"/>
      <c r="O59" s="88"/>
      <c r="P59" s="61"/>
      <c r="Q59" s="60"/>
      <c r="R59" s="89"/>
    </row>
    <row r="60" spans="1:18" s="56" customFormat="1" ht="9" customHeight="1">
      <c r="A60" s="75"/>
      <c r="B60" s="74"/>
      <c r="C60" s="74"/>
      <c r="D60" s="81"/>
      <c r="E60" s="62"/>
      <c r="F60" s="62"/>
      <c r="G60" s="73"/>
      <c r="H60" s="72" t="s">
        <v>32</v>
      </c>
      <c r="I60" s="71"/>
      <c r="J60" s="77" t="s">
        <v>72</v>
      </c>
      <c r="K60" s="69"/>
      <c r="L60" s="80"/>
      <c r="M60" s="82"/>
      <c r="N60" s="61"/>
      <c r="O60" s="88"/>
      <c r="P60" s="61"/>
      <c r="Q60" s="60"/>
      <c r="R60" s="57"/>
    </row>
    <row r="61" spans="1:18" s="56" customFormat="1" ht="9" customHeight="1">
      <c r="A61" s="75">
        <v>28</v>
      </c>
      <c r="B61" s="66">
        <f>IF($D61="","",VLOOKUP($D61,'[1]PRIPREMA DEVOJCICE GT '!$A$7:$P$38,15))</f>
        <v>0</v>
      </c>
      <c r="C61" s="66">
        <f>IF($D61="","",VLOOKUP($D61,'[1]PRIPREMA DEVOJCICE GT '!$A$7:$P$38,16))</f>
        <v>0</v>
      </c>
      <c r="D61" s="65">
        <v>24</v>
      </c>
      <c r="E61" s="66" t="str">
        <f>UPPER(IF($D61="","",VLOOKUP($D61,'[1]PRIPREMA DEVOJCICE GT '!$A$7:$P$38,2)))</f>
        <v>PETKOVIĆ</v>
      </c>
      <c r="F61" s="66" t="str">
        <f>IF($D61="","",VLOOKUP($D61,'[1]PRIPREMA DEVOJCICE GT '!$A$7:$P$38,3))</f>
        <v>ANJA</v>
      </c>
      <c r="G61" s="66"/>
      <c r="H61" s="66" t="str">
        <f>IF($D61="","",VLOOKUP($D61,'[1]PRIPREMA DEVOJCICE GT '!$A$7:$P$38,4))</f>
        <v>HAR</v>
      </c>
      <c r="I61" s="63"/>
      <c r="J61" s="80" t="s">
        <v>73</v>
      </c>
      <c r="K61" s="62"/>
      <c r="L61" s="80"/>
      <c r="M61" s="82"/>
      <c r="N61" s="61"/>
      <c r="O61" s="88"/>
      <c r="P61" s="61"/>
      <c r="Q61" s="60"/>
      <c r="R61" s="57"/>
    </row>
    <row r="62" spans="1:18" s="56" customFormat="1" ht="9" customHeight="1">
      <c r="A62" s="75"/>
      <c r="B62" s="74"/>
      <c r="C62" s="74"/>
      <c r="D62" s="81"/>
      <c r="E62" s="62"/>
      <c r="F62" s="62"/>
      <c r="G62" s="73"/>
      <c r="H62" s="87"/>
      <c r="I62" s="80"/>
      <c r="J62" s="80"/>
      <c r="K62" s="62"/>
      <c r="L62" s="135" t="s">
        <v>32</v>
      </c>
      <c r="M62" s="79"/>
      <c r="N62" s="77" t="s">
        <v>72</v>
      </c>
      <c r="O62" s="86"/>
      <c r="P62" s="61"/>
      <c r="Q62" s="60"/>
      <c r="R62" s="57"/>
    </row>
    <row r="63" spans="1:18" s="56" customFormat="1" ht="9" customHeight="1">
      <c r="A63" s="75">
        <v>29</v>
      </c>
      <c r="B63" s="66">
        <f>IF($D63="","",VLOOKUP($D63,'[1]PRIPREMA DEVOJCICE GT '!$A$7:$P$38,15))</f>
        <v>0</v>
      </c>
      <c r="C63" s="66">
        <f>IF($D63="","",VLOOKUP($D63,'[1]PRIPREMA DEVOJCICE GT '!$A$7:$P$38,16))</f>
        <v>0</v>
      </c>
      <c r="D63" s="65">
        <v>16</v>
      </c>
      <c r="E63" s="66" t="str">
        <f>UPPER(IF($D63="","",VLOOKUP($D63,'[1]PRIPREMA DEVOJCICE GT '!$A$7:$P$38,2)))</f>
        <v>LUKIĆ</v>
      </c>
      <c r="F63" s="66" t="str">
        <f>IF($D63="","",VLOOKUP($D63,'[1]PRIPREMA DEVOJCICE GT '!$A$7:$P$38,3))</f>
        <v>ANASTASIJA</v>
      </c>
      <c r="G63" s="66"/>
      <c r="H63" s="66" t="str">
        <f>IF($D63="","",VLOOKUP($D63,'[1]PRIPREMA DEVOJCICE GT '!$A$7:$P$38,4))</f>
        <v>ABO</v>
      </c>
      <c r="I63" s="85"/>
      <c r="J63" s="80"/>
      <c r="K63" s="62"/>
      <c r="L63" s="80"/>
      <c r="M63" s="82"/>
      <c r="N63" s="80" t="s">
        <v>88</v>
      </c>
      <c r="O63" s="68"/>
      <c r="P63" s="59"/>
      <c r="Q63" s="58"/>
      <c r="R63" s="57"/>
    </row>
    <row r="64" spans="1:18" s="56" customFormat="1" ht="9" customHeight="1">
      <c r="A64" s="75"/>
      <c r="B64" s="74"/>
      <c r="C64" s="74"/>
      <c r="D64" s="81"/>
      <c r="E64" s="62"/>
      <c r="F64" s="62"/>
      <c r="G64" s="73"/>
      <c r="H64" s="72" t="s">
        <v>32</v>
      </c>
      <c r="I64" s="71"/>
      <c r="J64" s="77" t="s">
        <v>74</v>
      </c>
      <c r="K64" s="70"/>
      <c r="L64" s="80"/>
      <c r="M64" s="82"/>
      <c r="N64" s="68"/>
      <c r="O64" s="68"/>
      <c r="P64" s="59"/>
      <c r="Q64" s="58"/>
      <c r="R64" s="57"/>
    </row>
    <row r="65" spans="1:18" s="56" customFormat="1" ht="9" customHeight="1">
      <c r="A65" s="75">
        <v>30</v>
      </c>
      <c r="B65" s="66">
        <f>IF($D65="","",VLOOKUP($D65,'[1]PRIPREMA DEVOJCICE GT '!$A$7:$P$38,15))</f>
        <v>0</v>
      </c>
      <c r="C65" s="66">
        <f>IF($D65="","",VLOOKUP($D65,'[1]PRIPREMA DEVOJCICE GT '!$A$7:$P$38,16))</f>
        <v>0</v>
      </c>
      <c r="D65" s="65">
        <v>23</v>
      </c>
      <c r="E65" s="66" t="str">
        <f>UPPER(IF($D65="","",VLOOKUP($D65,'[1]PRIPREMA DEVOJCICE GT '!$A$7:$P$38,2)))</f>
        <v>ĐUKIĆ</v>
      </c>
      <c r="F65" s="66" t="str">
        <f>IF($D65="","",VLOOKUP($D65,'[1]PRIPREMA DEVOJCICE GT '!$A$7:$P$38,3))</f>
        <v>MARIJA</v>
      </c>
      <c r="G65" s="66"/>
      <c r="H65" s="66" t="str">
        <f>IF($D65="","",VLOOKUP($D65,'[1]PRIPREMA DEVOJCICE GT '!$A$7:$P$38,4))</f>
        <v>DRI</v>
      </c>
      <c r="I65" s="84"/>
      <c r="J65" s="80" t="s">
        <v>75</v>
      </c>
      <c r="K65" s="83"/>
      <c r="L65" s="80"/>
      <c r="M65" s="82"/>
      <c r="N65" s="68"/>
      <c r="O65" s="68"/>
      <c r="P65" s="59"/>
      <c r="Q65" s="58"/>
      <c r="R65" s="57"/>
    </row>
    <row r="66" spans="1:18" s="56" customFormat="1" ht="9" customHeight="1">
      <c r="A66" s="75"/>
      <c r="B66" s="74"/>
      <c r="C66" s="74"/>
      <c r="D66" s="81"/>
      <c r="E66" s="62"/>
      <c r="F66" s="62"/>
      <c r="G66" s="73"/>
      <c r="H66" s="62"/>
      <c r="I66" s="80"/>
      <c r="J66" s="135" t="s">
        <v>32</v>
      </c>
      <c r="K66" s="79"/>
      <c r="L66" s="77" t="s">
        <v>74</v>
      </c>
      <c r="M66" s="78"/>
      <c r="N66" s="68"/>
      <c r="O66" s="68"/>
      <c r="P66" s="59"/>
      <c r="Q66" s="58"/>
      <c r="R66" s="57"/>
    </row>
    <row r="67" spans="1:18" s="56" customFormat="1" ht="9" customHeight="1">
      <c r="A67" s="75">
        <v>31</v>
      </c>
      <c r="B67" s="66">
        <f>IF($D67="","",VLOOKUP($D67,'[1]PRIPREMA DEVOJCICE GT '!$A$7:$P$38,15))</f>
      </c>
      <c r="C67" s="66">
        <f>IF($D67="","",VLOOKUP($D67,'[1]PRIPREMA DEVOJCICE GT '!$A$7:$P$38,16))</f>
      </c>
      <c r="D67" s="65"/>
      <c r="E67" s="66" t="s">
        <v>33</v>
      </c>
      <c r="F67" s="66">
        <f>IF($D67="","",VLOOKUP($D67,'[1]PRIPREMA DEVOJCICE GT '!$A$7:$P$38,3))</f>
      </c>
      <c r="G67" s="66"/>
      <c r="H67" s="66">
        <f>IF($D67="","",VLOOKUP($D67,'[1]PRIPREMA DEVOJCICE GT '!$A$7:$P$38,4))</f>
      </c>
      <c r="I67" s="77"/>
      <c r="J67" s="80"/>
      <c r="K67" s="76"/>
      <c r="L67" s="80" t="s">
        <v>85</v>
      </c>
      <c r="M67" s="68"/>
      <c r="N67" s="68"/>
      <c r="O67" s="68"/>
      <c r="P67" s="59"/>
      <c r="Q67" s="58"/>
      <c r="R67" s="57"/>
    </row>
    <row r="68" spans="1:18" s="56" customFormat="1" ht="9" customHeight="1">
      <c r="A68" s="75"/>
      <c r="B68" s="74"/>
      <c r="C68" s="74"/>
      <c r="D68" s="74"/>
      <c r="E68" s="62"/>
      <c r="F68" s="62"/>
      <c r="G68" s="73"/>
      <c r="H68" s="72" t="s">
        <v>32</v>
      </c>
      <c r="I68" s="71" t="s">
        <v>31</v>
      </c>
      <c r="J68" s="70" t="str">
        <f>UPPER(IF(OR(I68="a",I68="as"),E67,IF(OR(I68="b",I68="bs"),E69,)))</f>
        <v>RADENKOVIĆ</v>
      </c>
      <c r="K68" s="69"/>
      <c r="L68" s="62"/>
      <c r="M68" s="68"/>
      <c r="N68" s="68"/>
      <c r="O68" s="68"/>
      <c r="P68" s="59"/>
      <c r="Q68" s="58"/>
      <c r="R68" s="57"/>
    </row>
    <row r="69" spans="1:18" s="56" customFormat="1" ht="9" customHeight="1">
      <c r="A69" s="67">
        <v>32</v>
      </c>
      <c r="B69" s="66">
        <f>IF($D69="","",VLOOKUP($D69,'[1]PRIPREMA DEVOJCICE GT '!$A$7:$P$38,15))</f>
        <v>0</v>
      </c>
      <c r="C69" s="66">
        <f>IF($D69="","",VLOOKUP($D69,'[1]PRIPREMA DEVOJCICE GT '!$A$7:$P$38,16))</f>
        <v>0</v>
      </c>
      <c r="D69" s="65">
        <v>2</v>
      </c>
      <c r="E69" s="64" t="str">
        <f>UPPER(IF($D69="","",VLOOKUP($D69,'[1]PRIPREMA DEVOJCICE GT '!$A$7:$P$38,2)))</f>
        <v>RADENKOVIĆ</v>
      </c>
      <c r="F69" s="64" t="str">
        <f>IF($D69="","",VLOOKUP($D69,'[1]PRIPREMA DEVOJCICE GT '!$A$7:$P$38,3))</f>
        <v>JULIJA</v>
      </c>
      <c r="G69" s="64"/>
      <c r="H69" s="64" t="str">
        <f>IF($D69="","",VLOOKUP($D69,'[1]PRIPREMA DEVOJCICE GT '!$A$7:$P$38,4))</f>
        <v>CZ</v>
      </c>
      <c r="I69" s="63"/>
      <c r="J69" s="62"/>
      <c r="K69" s="62"/>
      <c r="L69" s="62"/>
      <c r="M69" s="62"/>
      <c r="N69" s="61"/>
      <c r="O69" s="60"/>
      <c r="P69" s="59"/>
      <c r="Q69" s="58"/>
      <c r="R69" s="57"/>
    </row>
    <row r="70" spans="1:18" s="49" customFormat="1" ht="6.75" customHeight="1">
      <c r="A70" s="55"/>
      <c r="B70" s="55"/>
      <c r="C70" s="55"/>
      <c r="D70" s="55"/>
      <c r="E70" s="54"/>
      <c r="F70" s="54"/>
      <c r="G70" s="54"/>
      <c r="H70" s="54"/>
      <c r="I70" s="53"/>
      <c r="J70" s="52"/>
      <c r="K70" s="51"/>
      <c r="L70" s="52"/>
      <c r="M70" s="51"/>
      <c r="N70" s="52"/>
      <c r="O70" s="51"/>
      <c r="P70" s="52"/>
      <c r="Q70" s="51"/>
      <c r="R70" s="50"/>
    </row>
    <row r="71" spans="1:17" s="3" customFormat="1" ht="10.5" customHeight="1">
      <c r="A71" s="48" t="s">
        <v>30</v>
      </c>
      <c r="B71" s="47"/>
      <c r="C71" s="46"/>
      <c r="D71" s="43" t="s">
        <v>28</v>
      </c>
      <c r="E71" s="41" t="s">
        <v>29</v>
      </c>
      <c r="F71" s="43"/>
      <c r="G71" s="45"/>
      <c r="H71" s="44"/>
      <c r="I71" s="43" t="s">
        <v>28</v>
      </c>
      <c r="J71" s="41" t="s">
        <v>27</v>
      </c>
      <c r="K71" s="42"/>
      <c r="L71" s="41" t="s">
        <v>26</v>
      </c>
      <c r="M71" s="40"/>
      <c r="N71" s="39" t="s">
        <v>25</v>
      </c>
      <c r="O71" s="39"/>
      <c r="P71" s="38"/>
      <c r="Q71" s="37"/>
    </row>
    <row r="72" spans="1:17" s="3" customFormat="1" ht="9" customHeight="1">
      <c r="A72" s="24" t="s">
        <v>9</v>
      </c>
      <c r="B72" s="16"/>
      <c r="C72" s="28"/>
      <c r="D72" s="22">
        <v>1</v>
      </c>
      <c r="E72" s="20" t="s">
        <v>24</v>
      </c>
      <c r="F72" s="21"/>
      <c r="G72" s="20"/>
      <c r="H72" s="19"/>
      <c r="I72" s="18" t="s">
        <v>23</v>
      </c>
      <c r="J72" s="16"/>
      <c r="K72" s="17"/>
      <c r="L72" s="16"/>
      <c r="M72" s="15"/>
      <c r="N72" s="27" t="s">
        <v>22</v>
      </c>
      <c r="O72" s="26"/>
      <c r="P72" s="26"/>
      <c r="Q72" s="25"/>
    </row>
    <row r="73" spans="1:17" s="3" customFormat="1" ht="9" customHeight="1">
      <c r="A73" s="24" t="s">
        <v>21</v>
      </c>
      <c r="B73" s="16"/>
      <c r="C73" s="28"/>
      <c r="D73" s="22">
        <v>2</v>
      </c>
      <c r="E73" s="20" t="s">
        <v>20</v>
      </c>
      <c r="F73" s="21"/>
      <c r="G73" s="20"/>
      <c r="H73" s="19"/>
      <c r="I73" s="18" t="s">
        <v>19</v>
      </c>
      <c r="J73" s="16"/>
      <c r="K73" s="17"/>
      <c r="L73" s="16"/>
      <c r="M73" s="15"/>
      <c r="N73" s="36"/>
      <c r="O73" s="6"/>
      <c r="P73" s="5"/>
      <c r="Q73" s="7"/>
    </row>
    <row r="74" spans="1:17" s="3" customFormat="1" ht="9" customHeight="1">
      <c r="A74" s="14" t="s">
        <v>18</v>
      </c>
      <c r="B74" s="5"/>
      <c r="C74" s="35"/>
      <c r="D74" s="22">
        <v>3</v>
      </c>
      <c r="E74" s="20" t="s">
        <v>17</v>
      </c>
      <c r="F74" s="21"/>
      <c r="G74" s="20"/>
      <c r="H74" s="19"/>
      <c r="I74" s="18" t="s">
        <v>16</v>
      </c>
      <c r="J74" s="16"/>
      <c r="K74" s="17"/>
      <c r="L74" s="16"/>
      <c r="M74" s="15"/>
      <c r="N74" s="27" t="s">
        <v>15</v>
      </c>
      <c r="O74" s="26"/>
      <c r="P74" s="26"/>
      <c r="Q74" s="25"/>
    </row>
    <row r="75" spans="1:17" s="3" customFormat="1" ht="9" customHeight="1">
      <c r="A75" s="34"/>
      <c r="B75" s="33"/>
      <c r="C75" s="32"/>
      <c r="D75" s="22">
        <v>4</v>
      </c>
      <c r="E75" s="20" t="s">
        <v>14</v>
      </c>
      <c r="F75" s="21"/>
      <c r="G75" s="20"/>
      <c r="H75" s="19"/>
      <c r="I75" s="18" t="s">
        <v>13</v>
      </c>
      <c r="J75" s="16"/>
      <c r="K75" s="17"/>
      <c r="L75" s="16"/>
      <c r="M75" s="15"/>
      <c r="N75" s="16"/>
      <c r="O75" s="17"/>
      <c r="P75" s="16"/>
      <c r="Q75" s="15"/>
    </row>
    <row r="76" spans="1:17" s="3" customFormat="1" ht="9" customHeight="1">
      <c r="A76" s="31" t="s">
        <v>12</v>
      </c>
      <c r="B76" s="30"/>
      <c r="C76" s="29"/>
      <c r="D76" s="22" t="s">
        <v>10</v>
      </c>
      <c r="E76" s="20" t="s">
        <v>11</v>
      </c>
      <c r="F76" s="21"/>
      <c r="G76" s="20"/>
      <c r="H76" s="19"/>
      <c r="I76" s="18" t="s">
        <v>10</v>
      </c>
      <c r="J76" s="16"/>
      <c r="K76" s="17"/>
      <c r="L76" s="16"/>
      <c r="M76" s="15"/>
      <c r="N76" s="5"/>
      <c r="O76" s="6"/>
      <c r="P76" s="5"/>
      <c r="Q76" s="7"/>
    </row>
    <row r="77" spans="1:17" s="3" customFormat="1" ht="9" customHeight="1">
      <c r="A77" s="24" t="s">
        <v>9</v>
      </c>
      <c r="B77" s="16"/>
      <c r="C77" s="28"/>
      <c r="D77" s="22" t="s">
        <v>7</v>
      </c>
      <c r="E77" s="20" t="s">
        <v>8</v>
      </c>
      <c r="F77" s="21"/>
      <c r="G77" s="20"/>
      <c r="H77" s="19"/>
      <c r="I77" s="18" t="s">
        <v>7</v>
      </c>
      <c r="J77" s="16"/>
      <c r="K77" s="17"/>
      <c r="L77" s="16"/>
      <c r="M77" s="15"/>
      <c r="N77" s="27" t="s">
        <v>6</v>
      </c>
      <c r="O77" s="26"/>
      <c r="P77" s="26"/>
      <c r="Q77" s="25"/>
    </row>
    <row r="78" spans="1:17" s="3" customFormat="1" ht="9" customHeight="1">
      <c r="A78" s="24" t="s">
        <v>5</v>
      </c>
      <c r="B78" s="16"/>
      <c r="C78" s="23"/>
      <c r="D78" s="22" t="s">
        <v>3</v>
      </c>
      <c r="E78" s="20" t="s">
        <v>4</v>
      </c>
      <c r="F78" s="21"/>
      <c r="G78" s="20"/>
      <c r="H78" s="19"/>
      <c r="I78" s="18" t="s">
        <v>3</v>
      </c>
      <c r="J78" s="16"/>
      <c r="K78" s="17"/>
      <c r="L78" s="16"/>
      <c r="M78" s="15"/>
      <c r="N78" s="16"/>
      <c r="O78" s="17"/>
      <c r="P78" s="16"/>
      <c r="Q78" s="15"/>
    </row>
    <row r="79" spans="1:17" s="3" customFormat="1" ht="9" customHeight="1">
      <c r="A79" s="14" t="s">
        <v>2</v>
      </c>
      <c r="B79" s="5"/>
      <c r="C79" s="13"/>
      <c r="D79" s="12" t="s">
        <v>0</v>
      </c>
      <c r="E79" s="10" t="s">
        <v>1</v>
      </c>
      <c r="F79" s="11"/>
      <c r="G79" s="10"/>
      <c r="H79" s="9"/>
      <c r="I79" s="8" t="s">
        <v>0</v>
      </c>
      <c r="J79" s="5"/>
      <c r="K79" s="6"/>
      <c r="L79" s="5"/>
      <c r="M79" s="7"/>
      <c r="N79" s="5" t="str">
        <f>Q4</f>
        <v>MIHAILO UGRČIĆ</v>
      </c>
      <c r="O79" s="6"/>
      <c r="P79" s="5"/>
      <c r="Q79" s="4">
        <f>MIN(4,'[1]PRIPREMA DECACI GT'!R5)</f>
        <v>0</v>
      </c>
    </row>
  </sheetData>
  <sheetProtection/>
  <mergeCells count="1">
    <mergeCell ref="A4:C4"/>
  </mergeCells>
  <conditionalFormatting sqref="G39 G41 G7 G9 G11 G13 G15 G17 G19 G23 G43 G45 G47 G49 G51 G53 G21 G25 G27 G29 G31 G33 G35 G37 G55 G57 G59 G61 G63 G65 G67 G69">
    <cfRule type="expression" priority="2" dxfId="2" stopIfTrue="1">
      <formula>AND($D7&lt;9,$C7&gt;0)</formula>
    </cfRule>
  </conditionalFormatting>
  <conditionalFormatting sqref="H8 H40 H16 L14 H20 L30 H24 H48 L46 H52 H32 H44 H36 H12 L62 H28 J18 J26 J34 J42 J50 J58 J66 J10 H56 H64 H68 H60 N22 N39 N54">
    <cfRule type="expression" priority="3" dxfId="11" stopIfTrue="1">
      <formula>AND($N$1="CU",H8="Umpire")</formula>
    </cfRule>
    <cfRule type="expression" priority="4" dxfId="10" stopIfTrue="1">
      <formula>AND($N$1="CU",H8&lt;&gt;"Umpire",I8&lt;&gt;"")</formula>
    </cfRule>
    <cfRule type="expression" priority="5" dxfId="9" stopIfTrue="1">
      <formula>AND($N$1="CU",H8&lt;&gt;"Umpire")</formula>
    </cfRule>
  </conditionalFormatting>
  <conditionalFormatting sqref="L10 L18 L26 L34 L42 L50 L58 L66 N14 N30 N46 N62 P22 P54 J8 J12 J16 J20 J24 J28 J32 J36 J40 J44 J48 J52 J56 J60 J64 J68">
    <cfRule type="expression" priority="6" dxfId="2" stopIfTrue="1">
      <formula>I8="as"</formula>
    </cfRule>
    <cfRule type="expression" priority="7" dxfId="2" stopIfTrue="1">
      <formula>I8="bs"</formula>
    </cfRule>
  </conditionalFormatting>
  <conditionalFormatting sqref="B7 B9 B11 B13 B15 B17 B19 B21 B23 B25 B27 B29 B31 B33 B35 B37 B39 B41 B43 B45 B47 B49 B51 B53 B55 B57 B59 B61 B63 B65 B67 B69">
    <cfRule type="cellIs" priority="8" dxfId="5" operator="equal" stopIfTrue="1">
      <formula>"QA"</formula>
    </cfRule>
    <cfRule type="cellIs" priority="9" dxfId="5" operator="equal" stopIfTrue="1">
      <formula>"DA"</formula>
    </cfRule>
  </conditionalFormatting>
  <conditionalFormatting sqref="I8 I12 I16 I20 I24 I28 I32 I36 I40 I44 I48 I52 I56 I60 I64 I68 K66 K58 K50 K42 K34 K26 K18 K10 M14 M30 M46 M62 Q79 O54 O39 O22">
    <cfRule type="expression" priority="10" dxfId="1" stopIfTrue="1">
      <formula>$N$1="CU"</formula>
    </cfRule>
  </conditionalFormatting>
  <conditionalFormatting sqref="P38">
    <cfRule type="expression" priority="11" dxfId="2" stopIfTrue="1">
      <formula>O39="as"</formula>
    </cfRule>
    <cfRule type="expression" priority="12" dxfId="2" stopIfTrue="1">
      <formula>O39="bs"</formula>
    </cfRule>
  </conditionalFormatting>
  <conditionalFormatting sqref="Q79">
    <cfRule type="expression" priority="1" dxfId="1" stopIfTrue="1">
      <formula>$N$1="CU"</formula>
    </cfRule>
  </conditionalFormatting>
  <conditionalFormatting sqref="D9 D11 D13 D15 D17 D19 D21 D23 D25 D27 D29 D31 D33 D35 D37 D39 D41 D43 D45 D47 D49 D51 D53 D55 D57 D59 D61 D63 D65 D67 D69 D7">
    <cfRule type="expression" priority="13" dxfId="0" stopIfTrue="1">
      <formula>$D7&gt;0</formula>
    </cfRule>
  </conditionalFormatting>
  <dataValidations count="2">
    <dataValidation type="list" allowBlank="1" showInputMessage="1" sqref="N54 N39 N22">
      <formula1>$U$8:$U$17</formula1>
    </dataValidation>
    <dataValidation type="list" allowBlank="1" showInputMessage="1" sqref="H8 H24 H12 H28 H16 H40 H20 H44 H48 H52 H32 H36 H56 H60 H64 H68 J66 J58 J50 J42 J34 J26 J18 J10 L14 L30 L46 L62">
      <formula1>$T$7:$T$16</formula1>
    </dataValidation>
  </dataValidations>
  <printOptions horizontalCentered="1"/>
  <pageMargins left="0.35" right="0.35" top="0.39" bottom="0.39" header="0" footer="0"/>
  <pageSetup fitToHeight="1" fitToWidth="1" horizontalDpi="360" verticalDpi="360" orientation="portrait" paperSize="9" r:id="rId4"/>
  <legacyDrawing r:id="rId3"/>
  <oleObjects>
    <oleObject progId="CorelDRAW.Graphic.12" shapeId="7784157" r:id="rId2"/>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tss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teniski savez</dc:creator>
  <cp:keywords/>
  <dc:description/>
  <cp:lastModifiedBy>teniski savez</cp:lastModifiedBy>
  <dcterms:created xsi:type="dcterms:W3CDTF">2016-03-04T10:49:21Z</dcterms:created>
  <dcterms:modified xsi:type="dcterms:W3CDTF">2016-03-10T13:15:11Z</dcterms:modified>
  <cp:category/>
  <cp:version/>
  <cp:contentType/>
  <cp:contentStatus/>
</cp:coreProperties>
</file>